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4400" windowHeight="1236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G288" i="9"/>
  <c r="E288" i="9" s="1"/>
  <c r="B288" i="9" s="1"/>
  <c r="F288" i="9"/>
  <c r="F287" i="9"/>
  <c r="F286" i="9"/>
  <c r="H285" i="9"/>
  <c r="G285" i="9"/>
  <c r="E285" i="9" s="1"/>
  <c r="B285" i="9" s="1"/>
  <c r="F285" i="9"/>
  <c r="H284" i="9"/>
  <c r="G284" i="9"/>
  <c r="E284" i="9" s="1"/>
  <c r="B284" i="9" s="1"/>
  <c r="F284" i="9"/>
  <c r="H283" i="9"/>
  <c r="E283" i="9" s="1"/>
  <c r="B283" i="9" s="1"/>
  <c r="G283" i="9"/>
  <c r="F283" i="9"/>
  <c r="F282" i="9"/>
  <c r="H281" i="9"/>
  <c r="G281" i="9"/>
  <c r="F281" i="9"/>
  <c r="E281" i="9"/>
  <c r="B281" i="9" s="1"/>
  <c r="H280" i="9"/>
  <c r="G280" i="9"/>
  <c r="E280" i="9" s="1"/>
  <c r="F280" i="9"/>
  <c r="F275" i="9" s="1"/>
  <c r="H279" i="9"/>
  <c r="G279" i="9"/>
  <c r="E279" i="9" s="1"/>
  <c r="B279" i="9" s="1"/>
  <c r="F279" i="9"/>
  <c r="F278" i="9"/>
  <c r="F277" i="9"/>
  <c r="F276" i="9"/>
  <c r="L274" i="9"/>
  <c r="F274" i="9" s="1"/>
  <c r="H274" i="9"/>
  <c r="I273" i="9"/>
  <c r="H273" i="9"/>
  <c r="F273" i="9"/>
  <c r="E273" i="9"/>
  <c r="B273" i="9" s="1"/>
  <c r="E272" i="9"/>
  <c r="M271" i="9"/>
  <c r="L271" i="9"/>
  <c r="F271" i="9" s="1"/>
  <c r="B271" i="9" s="1"/>
  <c r="E271" i="9"/>
  <c r="M270" i="9"/>
  <c r="L270" i="9"/>
  <c r="F270" i="9" s="1"/>
  <c r="E270" i="9"/>
  <c r="B270" i="9"/>
  <c r="M269" i="9"/>
  <c r="L269" i="9"/>
  <c r="F269" i="9"/>
  <c r="E269" i="9"/>
  <c r="B269" i="9" s="1"/>
  <c r="M268" i="9"/>
  <c r="L268" i="9"/>
  <c r="F268" i="9"/>
  <c r="E268" i="9"/>
  <c r="M267" i="9"/>
  <c r="L267" i="9"/>
  <c r="F267" i="9" s="1"/>
  <c r="B267" i="9" s="1"/>
  <c r="E267" i="9"/>
  <c r="M266" i="9"/>
  <c r="L266" i="9"/>
  <c r="E266" i="9"/>
  <c r="M265" i="9"/>
  <c r="L265" i="9"/>
  <c r="F265" i="9"/>
  <c r="E265" i="9"/>
  <c r="B265" i="9" s="1"/>
  <c r="M264" i="9"/>
  <c r="L264" i="9"/>
  <c r="F264" i="9"/>
  <c r="E264" i="9"/>
  <c r="B264" i="9" s="1"/>
  <c r="M263" i="9"/>
  <c r="L263" i="9"/>
  <c r="F263" i="9" s="1"/>
  <c r="B263" i="9" s="1"/>
  <c r="E263" i="9"/>
  <c r="M262" i="9"/>
  <c r="L262" i="9"/>
  <c r="E262" i="9"/>
  <c r="M261" i="9"/>
  <c r="L261" i="9"/>
  <c r="F261" i="9"/>
  <c r="E261" i="9"/>
  <c r="B261" i="9" s="1"/>
  <c r="M260" i="9"/>
  <c r="L260" i="9"/>
  <c r="F260" i="9"/>
  <c r="E260" i="9"/>
  <c r="B260" i="9" s="1"/>
  <c r="M259" i="9"/>
  <c r="L259" i="9"/>
  <c r="F259" i="9" s="1"/>
  <c r="B259" i="9" s="1"/>
  <c r="E259" i="9"/>
  <c r="M258" i="9"/>
  <c r="L258" i="9"/>
  <c r="F258" i="9" s="1"/>
  <c r="B258" i="9" s="1"/>
  <c r="E258" i="9"/>
  <c r="M257" i="9"/>
  <c r="L257" i="9"/>
  <c r="F257" i="9"/>
  <c r="E257" i="9"/>
  <c r="B257" i="9" s="1"/>
  <c r="M256" i="9"/>
  <c r="L256" i="9"/>
  <c r="F256" i="9"/>
  <c r="E256" i="9"/>
  <c r="M255" i="9"/>
  <c r="L255" i="9"/>
  <c r="F255" i="9" s="1"/>
  <c r="B255" i="9" s="1"/>
  <c r="E255" i="9"/>
  <c r="M254" i="9"/>
  <c r="L254" i="9"/>
  <c r="F254" i="9" s="1"/>
  <c r="E254" i="9"/>
  <c r="B254" i="9"/>
  <c r="M253" i="9"/>
  <c r="L253" i="9"/>
  <c r="F253" i="9"/>
  <c r="E253" i="9"/>
  <c r="B253" i="9" s="1"/>
  <c r="M252" i="9"/>
  <c r="L252" i="9"/>
  <c r="F252" i="9"/>
  <c r="E252" i="9"/>
  <c r="M251" i="9"/>
  <c r="L251" i="9"/>
  <c r="F251" i="9" s="1"/>
  <c r="B251" i="9" s="1"/>
  <c r="E251" i="9"/>
  <c r="M250" i="9"/>
  <c r="L250" i="9"/>
  <c r="E250" i="9"/>
  <c r="M249" i="9"/>
  <c r="L249" i="9"/>
  <c r="F249" i="9"/>
  <c r="E249" i="9"/>
  <c r="B249" i="9" s="1"/>
  <c r="M248" i="9"/>
  <c r="L248" i="9"/>
  <c r="F248" i="9"/>
  <c r="E248" i="9"/>
  <c r="B248" i="9" s="1"/>
  <c r="M247" i="9"/>
  <c r="L247" i="9"/>
  <c r="F247" i="9" s="1"/>
  <c r="B247" i="9" s="1"/>
  <c r="E247" i="9"/>
  <c r="M246" i="9"/>
  <c r="L246" i="9"/>
  <c r="E246" i="9"/>
  <c r="M245" i="9"/>
  <c r="L245" i="9"/>
  <c r="F245" i="9"/>
  <c r="E245" i="9"/>
  <c r="B245" i="9" s="1"/>
  <c r="M244" i="9"/>
  <c r="L244" i="9"/>
  <c r="F244" i="9"/>
  <c r="E244" i="9"/>
  <c r="B244" i="9" s="1"/>
  <c r="M243" i="9"/>
  <c r="L243" i="9"/>
  <c r="F243" i="9" s="1"/>
  <c r="B243" i="9" s="1"/>
  <c r="E243" i="9"/>
  <c r="M242" i="9"/>
  <c r="L242" i="9"/>
  <c r="F242" i="9" s="1"/>
  <c r="B242" i="9" s="1"/>
  <c r="E242" i="9"/>
  <c r="M241" i="9"/>
  <c r="L241" i="9"/>
  <c r="F241" i="9"/>
  <c r="E241" i="9"/>
  <c r="B241" i="9" s="1"/>
  <c r="M240" i="9"/>
  <c r="L240" i="9"/>
  <c r="F240" i="9"/>
  <c r="E240" i="9"/>
  <c r="M239" i="9"/>
  <c r="L239" i="9"/>
  <c r="F239" i="9" s="1"/>
  <c r="B239" i="9" s="1"/>
  <c r="E239" i="9"/>
  <c r="M238" i="9"/>
  <c r="L238" i="9"/>
  <c r="F238" i="9" s="1"/>
  <c r="E238" i="9"/>
  <c r="B238" i="9"/>
  <c r="M237" i="9"/>
  <c r="L237" i="9"/>
  <c r="F237" i="9"/>
  <c r="E237" i="9"/>
  <c r="B237" i="9" s="1"/>
  <c r="M236" i="9"/>
  <c r="L236" i="9"/>
  <c r="F236" i="9"/>
  <c r="E236" i="9"/>
  <c r="M235" i="9"/>
  <c r="L235" i="9"/>
  <c r="F235" i="9" s="1"/>
  <c r="B235" i="9" s="1"/>
  <c r="E235" i="9"/>
  <c r="M234" i="9"/>
  <c r="L234" i="9"/>
  <c r="E234" i="9"/>
  <c r="M233" i="9"/>
  <c r="L233" i="9"/>
  <c r="F233" i="9"/>
  <c r="E233" i="9"/>
  <c r="B233" i="9" s="1"/>
  <c r="M232" i="9"/>
  <c r="L232" i="9"/>
  <c r="F232" i="9"/>
  <c r="E232" i="9"/>
  <c r="B232" i="9" s="1"/>
  <c r="M231" i="9"/>
  <c r="L231" i="9"/>
  <c r="F231" i="9" s="1"/>
  <c r="B231" i="9" s="1"/>
  <c r="E231" i="9"/>
  <c r="M230" i="9"/>
  <c r="L230" i="9"/>
  <c r="E230" i="9"/>
  <c r="M229" i="9"/>
  <c r="L229" i="9"/>
  <c r="F229" i="9"/>
  <c r="E229" i="9"/>
  <c r="B229" i="9" s="1"/>
  <c r="M228" i="9"/>
  <c r="L228" i="9"/>
  <c r="F228" i="9"/>
  <c r="E228" i="9"/>
  <c r="B228" i="9" s="1"/>
  <c r="M227" i="9"/>
  <c r="L227" i="9"/>
  <c r="F227" i="9" s="1"/>
  <c r="B227" i="9" s="1"/>
  <c r="E227" i="9"/>
  <c r="M226" i="9"/>
  <c r="L226" i="9"/>
  <c r="F226" i="9" s="1"/>
  <c r="B226" i="9" s="1"/>
  <c r="E226" i="9"/>
  <c r="H225" i="9"/>
  <c r="G225" i="9"/>
  <c r="F225" i="9"/>
  <c r="E225" i="9"/>
  <c r="B225" i="9" s="1"/>
  <c r="M224" i="9"/>
  <c r="L224" i="9"/>
  <c r="F224" i="9"/>
  <c r="E224" i="9"/>
  <c r="M223" i="9"/>
  <c r="L223" i="9"/>
  <c r="F223" i="9" s="1"/>
  <c r="B223" i="9" s="1"/>
  <c r="E223" i="9"/>
  <c r="M222" i="9"/>
  <c r="L222" i="9"/>
  <c r="F222" i="9" s="1"/>
  <c r="E222" i="9"/>
  <c r="B222" i="9"/>
  <c r="M221" i="9"/>
  <c r="L221" i="9"/>
  <c r="F221" i="9"/>
  <c r="E221" i="9"/>
  <c r="B221" i="9" s="1"/>
  <c r="M220" i="9"/>
  <c r="L220" i="9"/>
  <c r="F220" i="9"/>
  <c r="E220" i="9"/>
  <c r="M219" i="9"/>
  <c r="L219" i="9"/>
  <c r="F219" i="9" s="1"/>
  <c r="B219" i="9" s="1"/>
  <c r="E219" i="9"/>
  <c r="M218" i="9"/>
  <c r="L218" i="9"/>
  <c r="E218" i="9"/>
  <c r="M217" i="9"/>
  <c r="L217" i="9"/>
  <c r="F217" i="9"/>
  <c r="E217" i="9"/>
  <c r="B217" i="9" s="1"/>
  <c r="M216" i="9"/>
  <c r="L216" i="9"/>
  <c r="F216" i="9"/>
  <c r="B216" i="9" s="1"/>
  <c r="E216" i="9"/>
  <c r="M215" i="9"/>
  <c r="L215" i="9"/>
  <c r="F215" i="9" s="1"/>
  <c r="E215" i="9"/>
  <c r="B215" i="9" s="1"/>
  <c r="M214" i="9"/>
  <c r="F214" i="9" s="1"/>
  <c r="B214" i="9" s="1"/>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F158" i="9"/>
  <c r="E158" i="9"/>
  <c r="H157" i="9"/>
  <c r="G157" i="9"/>
  <c r="E157" i="9" s="1"/>
  <c r="B157" i="9" s="1"/>
  <c r="F157" i="9"/>
  <c r="H156" i="9"/>
  <c r="G156" i="9"/>
  <c r="E156" i="9" s="1"/>
  <c r="F156" i="9"/>
  <c r="B156" i="9"/>
  <c r="H155" i="9"/>
  <c r="G155" i="9"/>
  <c r="F155" i="9"/>
  <c r="E155" i="9"/>
  <c r="B155" i="9" s="1"/>
  <c r="H154" i="9"/>
  <c r="G154" i="9"/>
  <c r="F154" i="9"/>
  <c r="E154" i="9"/>
  <c r="B154" i="9" s="1"/>
  <c r="H153" i="9"/>
  <c r="G153" i="9"/>
  <c r="E153" i="9" s="1"/>
  <c r="B153" i="9" s="1"/>
  <c r="F153" i="9"/>
  <c r="H152" i="9"/>
  <c r="G152" i="9"/>
  <c r="F152" i="9"/>
  <c r="H151" i="9"/>
  <c r="G151" i="9"/>
  <c r="F151" i="9"/>
  <c r="E151" i="9"/>
  <c r="B151" i="9" s="1"/>
  <c r="H150" i="9"/>
  <c r="G150" i="9"/>
  <c r="F150" i="9"/>
  <c r="E150" i="9"/>
  <c r="H149" i="9"/>
  <c r="G149" i="9"/>
  <c r="E149" i="9" s="1"/>
  <c r="B149" i="9" s="1"/>
  <c r="F149" i="9"/>
  <c r="H148" i="9"/>
  <c r="G148" i="9"/>
  <c r="E148" i="9" s="1"/>
  <c r="B148" i="9" s="1"/>
  <c r="F148" i="9"/>
  <c r="H147" i="9"/>
  <c r="G147" i="9"/>
  <c r="F147" i="9"/>
  <c r="E147" i="9"/>
  <c r="B147" i="9" s="1"/>
  <c r="H146" i="9"/>
  <c r="G146" i="9"/>
  <c r="F146" i="9"/>
  <c r="E146" i="9"/>
  <c r="B146" i="9" s="1"/>
  <c r="H145" i="9"/>
  <c r="G145" i="9"/>
  <c r="E145" i="9" s="1"/>
  <c r="B145" i="9" s="1"/>
  <c r="F145" i="9"/>
  <c r="H144" i="9"/>
  <c r="G144" i="9"/>
  <c r="F144" i="9"/>
  <c r="H143" i="9"/>
  <c r="G143" i="9"/>
  <c r="F143" i="9"/>
  <c r="E143" i="9"/>
  <c r="B143" i="9" s="1"/>
  <c r="F142" i="9"/>
  <c r="H141" i="9"/>
  <c r="G141" i="9"/>
  <c r="E141" i="9" s="1"/>
  <c r="B141" i="9" s="1"/>
  <c r="F141" i="9"/>
  <c r="H140" i="9"/>
  <c r="G140" i="9"/>
  <c r="F140" i="9"/>
  <c r="H139" i="9"/>
  <c r="G139" i="9"/>
  <c r="F139" i="9"/>
  <c r="E139" i="9"/>
  <c r="B139" i="9" s="1"/>
  <c r="H138" i="9"/>
  <c r="G138" i="9"/>
  <c r="F138" i="9"/>
  <c r="E138" i="9"/>
  <c r="H137" i="9"/>
  <c r="G137" i="9"/>
  <c r="E137" i="9" s="1"/>
  <c r="B137" i="9" s="1"/>
  <c r="F137" i="9"/>
  <c r="H136" i="9"/>
  <c r="G136" i="9"/>
  <c r="E136" i="9" s="1"/>
  <c r="F136" i="9"/>
  <c r="B136" i="9"/>
  <c r="H135" i="9"/>
  <c r="G135" i="9"/>
  <c r="F135" i="9"/>
  <c r="E135" i="9"/>
  <c r="B135" i="9" s="1"/>
  <c r="H134" i="9"/>
  <c r="G134" i="9"/>
  <c r="F134" i="9"/>
  <c r="E134" i="9"/>
  <c r="B134" i="9" s="1"/>
  <c r="H133" i="9"/>
  <c r="G133" i="9"/>
  <c r="E133" i="9" s="1"/>
  <c r="B133" i="9" s="1"/>
  <c r="F133" i="9"/>
  <c r="H132" i="9"/>
  <c r="G132" i="9"/>
  <c r="F132" i="9"/>
  <c r="H131" i="9"/>
  <c r="G131" i="9"/>
  <c r="F131" i="9"/>
  <c r="E131" i="9"/>
  <c r="B131" i="9" s="1"/>
  <c r="H130" i="9"/>
  <c r="G130" i="9"/>
  <c r="F130" i="9"/>
  <c r="E130" i="9"/>
  <c r="H129" i="9"/>
  <c r="G129" i="9"/>
  <c r="E129" i="9" s="1"/>
  <c r="B129" i="9" s="1"/>
  <c r="F129" i="9"/>
  <c r="H128" i="9"/>
  <c r="G128" i="9"/>
  <c r="E128" i="9" s="1"/>
  <c r="B128" i="9" s="1"/>
  <c r="F128" i="9"/>
  <c r="H127" i="9"/>
  <c r="G127" i="9"/>
  <c r="F127" i="9"/>
  <c r="E127" i="9"/>
  <c r="B127" i="9" s="1"/>
  <c r="H126" i="9"/>
  <c r="G126" i="9"/>
  <c r="F126" i="9"/>
  <c r="E126" i="9"/>
  <c r="B126" i="9" s="1"/>
  <c r="H125" i="9"/>
  <c r="G125" i="9"/>
  <c r="E125" i="9" s="1"/>
  <c r="B125" i="9" s="1"/>
  <c r="F125" i="9"/>
  <c r="H124" i="9"/>
  <c r="G124" i="9"/>
  <c r="F124" i="9"/>
  <c r="H123" i="9"/>
  <c r="G123" i="9"/>
  <c r="F123" i="9"/>
  <c r="E123" i="9"/>
  <c r="B123" i="9" s="1"/>
  <c r="H122" i="9"/>
  <c r="G122" i="9"/>
  <c r="F122" i="9"/>
  <c r="E122" i="9"/>
  <c r="H121" i="9"/>
  <c r="G121" i="9"/>
  <c r="E121" i="9" s="1"/>
  <c r="B121" i="9" s="1"/>
  <c r="F121" i="9"/>
  <c r="H120" i="9"/>
  <c r="G120" i="9"/>
  <c r="E120" i="9" s="1"/>
  <c r="F120" i="9"/>
  <c r="B120" i="9"/>
  <c r="H119" i="9"/>
  <c r="G119" i="9"/>
  <c r="F119" i="9"/>
  <c r="E119" i="9"/>
  <c r="B119" i="9" s="1"/>
  <c r="H118" i="9"/>
  <c r="G118" i="9"/>
  <c r="F118" i="9"/>
  <c r="E118" i="9"/>
  <c r="B118" i="9" s="1"/>
  <c r="H117" i="9"/>
  <c r="G117" i="9"/>
  <c r="E117" i="9" s="1"/>
  <c r="B117" i="9" s="1"/>
  <c r="F117" i="9"/>
  <c r="H116" i="9"/>
  <c r="G116" i="9"/>
  <c r="F116" i="9"/>
  <c r="H115" i="9"/>
  <c r="G115" i="9"/>
  <c r="F115" i="9"/>
  <c r="E115" i="9"/>
  <c r="B115" i="9" s="1"/>
  <c r="H114" i="9"/>
  <c r="G114" i="9"/>
  <c r="F114" i="9"/>
  <c r="E114" i="9"/>
  <c r="H113" i="9"/>
  <c r="G113" i="9"/>
  <c r="E113" i="9" s="1"/>
  <c r="B113" i="9" s="1"/>
  <c r="F113" i="9"/>
  <c r="H112" i="9"/>
  <c r="G112" i="9"/>
  <c r="E112" i="9" s="1"/>
  <c r="B112" i="9" s="1"/>
  <c r="F112" i="9"/>
  <c r="H111" i="9"/>
  <c r="G111" i="9"/>
  <c r="F111" i="9"/>
  <c r="E111" i="9"/>
  <c r="B111" i="9" s="1"/>
  <c r="H110" i="9"/>
  <c r="G110" i="9"/>
  <c r="F110" i="9"/>
  <c r="E110" i="9"/>
  <c r="B110" i="9" s="1"/>
  <c r="H109" i="9"/>
  <c r="G109" i="9"/>
  <c r="E109" i="9" s="1"/>
  <c r="B109" i="9" s="1"/>
  <c r="F109" i="9"/>
  <c r="H108" i="9"/>
  <c r="G108" i="9"/>
  <c r="F108" i="9"/>
  <c r="H107" i="9"/>
  <c r="G107" i="9"/>
  <c r="F107" i="9"/>
  <c r="E107" i="9"/>
  <c r="B107" i="9" s="1"/>
  <c r="H106" i="9"/>
  <c r="G106" i="9"/>
  <c r="F106" i="9"/>
  <c r="E106" i="9"/>
  <c r="H105" i="9"/>
  <c r="G105" i="9"/>
  <c r="E105" i="9" s="1"/>
  <c r="B105" i="9" s="1"/>
  <c r="F105" i="9"/>
  <c r="H104" i="9"/>
  <c r="G104" i="9"/>
  <c r="E104" i="9" s="1"/>
  <c r="F104" i="9"/>
  <c r="B104" i="9"/>
  <c r="H103" i="9"/>
  <c r="G103" i="9"/>
  <c r="F103" i="9"/>
  <c r="E103" i="9"/>
  <c r="B103" i="9" s="1"/>
  <c r="H102" i="9"/>
  <c r="G102" i="9"/>
  <c r="F102" i="9"/>
  <c r="E102" i="9"/>
  <c r="B102" i="9" s="1"/>
  <c r="H101" i="9"/>
  <c r="G101" i="9"/>
  <c r="E101" i="9" s="1"/>
  <c r="B101" i="9" s="1"/>
  <c r="F101" i="9"/>
  <c r="H100" i="9"/>
  <c r="G100" i="9"/>
  <c r="F100" i="9"/>
  <c r="H99" i="9"/>
  <c r="G99" i="9"/>
  <c r="F99" i="9"/>
  <c r="E99" i="9"/>
  <c r="B99" i="9" s="1"/>
  <c r="H98" i="9"/>
  <c r="G98" i="9"/>
  <c r="F98" i="9"/>
  <c r="E98" i="9"/>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G92" i="9"/>
  <c r="F92" i="9"/>
  <c r="H91" i="9"/>
  <c r="G91" i="9"/>
  <c r="F91" i="9"/>
  <c r="E91" i="9"/>
  <c r="B91" i="9" s="1"/>
  <c r="H90" i="9"/>
  <c r="G90" i="9"/>
  <c r="F90" i="9"/>
  <c r="E90" i="9"/>
  <c r="H89" i="9"/>
  <c r="G89" i="9"/>
  <c r="E89" i="9" s="1"/>
  <c r="B89" i="9" s="1"/>
  <c r="F89" i="9"/>
  <c r="H88" i="9"/>
  <c r="G88" i="9"/>
  <c r="E88" i="9" s="1"/>
  <c r="F88" i="9"/>
  <c r="B88" i="9"/>
  <c r="H87" i="9"/>
  <c r="G87" i="9"/>
  <c r="F87" i="9"/>
  <c r="E87" i="9"/>
  <c r="B87" i="9" s="1"/>
  <c r="H86" i="9"/>
  <c r="G86" i="9"/>
  <c r="F86" i="9"/>
  <c r="E86" i="9"/>
  <c r="B86" i="9" s="1"/>
  <c r="H85" i="9"/>
  <c r="G85" i="9"/>
  <c r="E85" i="9" s="1"/>
  <c r="B85" i="9" s="1"/>
  <c r="F85" i="9"/>
  <c r="H84" i="9"/>
  <c r="G84" i="9"/>
  <c r="F84" i="9"/>
  <c r="H83" i="9"/>
  <c r="G83" i="9"/>
  <c r="F83" i="9"/>
  <c r="E83" i="9"/>
  <c r="B83" i="9" s="1"/>
  <c r="H82" i="9"/>
  <c r="G82" i="9"/>
  <c r="F82" i="9"/>
  <c r="E82" i="9"/>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F76" i="9"/>
  <c r="H75" i="9"/>
  <c r="G75" i="9"/>
  <c r="F75" i="9"/>
  <c r="E75" i="9"/>
  <c r="B75" i="9" s="1"/>
  <c r="H74" i="9"/>
  <c r="G74" i="9"/>
  <c r="F74" i="9"/>
  <c r="E74" i="9"/>
  <c r="H73" i="9"/>
  <c r="G73" i="9"/>
  <c r="E73" i="9" s="1"/>
  <c r="F73" i="9"/>
  <c r="H72" i="9"/>
  <c r="G72" i="9"/>
  <c r="E72" i="9" s="1"/>
  <c r="F72" i="9"/>
  <c r="B72" i="9"/>
  <c r="H71" i="9"/>
  <c r="G71" i="9"/>
  <c r="F71" i="9"/>
  <c r="E71" i="9"/>
  <c r="B71" i="9" s="1"/>
  <c r="H70" i="9"/>
  <c r="G70" i="9"/>
  <c r="F70" i="9"/>
  <c r="E70" i="9"/>
  <c r="H69" i="9"/>
  <c r="G69" i="9"/>
  <c r="E69" i="9" s="1"/>
  <c r="F69" i="9"/>
  <c r="H68" i="9"/>
  <c r="G68" i="9"/>
  <c r="E68" i="9" s="1"/>
  <c r="F68" i="9"/>
  <c r="B68" i="9"/>
  <c r="H67" i="9"/>
  <c r="G67" i="9"/>
  <c r="F67" i="9"/>
  <c r="E67" i="9"/>
  <c r="B67" i="9" s="1"/>
  <c r="H66" i="9"/>
  <c r="G66" i="9"/>
  <c r="F66" i="9"/>
  <c r="E66" i="9"/>
  <c r="H65" i="9"/>
  <c r="G65" i="9"/>
  <c r="E65" i="9" s="1"/>
  <c r="F65" i="9"/>
  <c r="H64" i="9"/>
  <c r="G64" i="9"/>
  <c r="E64" i="9" s="1"/>
  <c r="F64" i="9"/>
  <c r="B64" i="9"/>
  <c r="H63" i="9"/>
  <c r="G63" i="9"/>
  <c r="F63" i="9"/>
  <c r="E63" i="9"/>
  <c r="B63" i="9" s="1"/>
  <c r="H62" i="9"/>
  <c r="G62" i="9"/>
  <c r="F62" i="9"/>
  <c r="E62" i="9"/>
  <c r="H61" i="9"/>
  <c r="G61" i="9"/>
  <c r="E61" i="9" s="1"/>
  <c r="F61" i="9"/>
  <c r="H60" i="9"/>
  <c r="G60" i="9"/>
  <c r="E60" i="9" s="1"/>
  <c r="F60" i="9"/>
  <c r="B60" i="9"/>
  <c r="H59" i="9"/>
  <c r="G59" i="9"/>
  <c r="F59" i="9"/>
  <c r="E59" i="9"/>
  <c r="B59" i="9" s="1"/>
  <c r="H58" i="9"/>
  <c r="G58" i="9"/>
  <c r="F58" i="9"/>
  <c r="E58" i="9"/>
  <c r="H57" i="9"/>
  <c r="G57" i="9"/>
  <c r="E57" i="9" s="1"/>
  <c r="F57" i="9"/>
  <c r="B57" i="9" s="1"/>
  <c r="H56" i="9"/>
  <c r="E56" i="9" s="1"/>
  <c r="G56" i="9"/>
  <c r="F56" i="9"/>
  <c r="H55" i="9"/>
  <c r="G55" i="9"/>
  <c r="E55" i="9" s="1"/>
  <c r="B55" i="9" s="1"/>
  <c r="F55" i="9"/>
  <c r="H54" i="9"/>
  <c r="G54" i="9"/>
  <c r="F54" i="9"/>
  <c r="H53" i="9"/>
  <c r="G53" i="9"/>
  <c r="F53" i="9"/>
  <c r="E53" i="9"/>
  <c r="B53" i="9" s="1"/>
  <c r="H52" i="9"/>
  <c r="E52" i="9" s="1"/>
  <c r="G52" i="9"/>
  <c r="F52" i="9"/>
  <c r="H51" i="9"/>
  <c r="G51" i="9"/>
  <c r="E51" i="9" s="1"/>
  <c r="B51" i="9" s="1"/>
  <c r="F51" i="9"/>
  <c r="H50" i="9"/>
  <c r="G50" i="9"/>
  <c r="E50" i="9" s="1"/>
  <c r="B50" i="9" s="1"/>
  <c r="F50" i="9"/>
  <c r="H49" i="9"/>
  <c r="G49" i="9"/>
  <c r="F49" i="9"/>
  <c r="E49" i="9"/>
  <c r="B49" i="9" s="1"/>
  <c r="H48" i="9"/>
  <c r="E48" i="9" s="1"/>
  <c r="B48" i="9" s="1"/>
  <c r="G48" i="9"/>
  <c r="F48" i="9"/>
  <c r="H47" i="9"/>
  <c r="G47" i="9"/>
  <c r="E47" i="9" s="1"/>
  <c r="B47" i="9" s="1"/>
  <c r="F47" i="9"/>
  <c r="H46" i="9"/>
  <c r="G46" i="9"/>
  <c r="F46" i="9"/>
  <c r="H45" i="9"/>
  <c r="G45" i="9"/>
  <c r="F45" i="9"/>
  <c r="E45" i="9"/>
  <c r="B45" i="9" s="1"/>
  <c r="H44" i="9"/>
  <c r="E44" i="9" s="1"/>
  <c r="G44" i="9"/>
  <c r="F44" i="9"/>
  <c r="H43" i="9"/>
  <c r="G43" i="9"/>
  <c r="E43" i="9" s="1"/>
  <c r="B43" i="9" s="1"/>
  <c r="F43" i="9"/>
  <c r="H42" i="9"/>
  <c r="G42" i="9"/>
  <c r="E42" i="9" s="1"/>
  <c r="B42" i="9" s="1"/>
  <c r="F42" i="9"/>
  <c r="H41" i="9"/>
  <c r="G41" i="9"/>
  <c r="F41" i="9"/>
  <c r="E41" i="9"/>
  <c r="B41" i="9" s="1"/>
  <c r="H40" i="9"/>
  <c r="E40" i="9" s="1"/>
  <c r="B40" i="9" s="1"/>
  <c r="G40" i="9"/>
  <c r="F40" i="9"/>
  <c r="H39" i="9"/>
  <c r="G39" i="9"/>
  <c r="E39" i="9" s="1"/>
  <c r="B39" i="9" s="1"/>
  <c r="F39" i="9"/>
  <c r="H38" i="9"/>
  <c r="G38" i="9"/>
  <c r="F38" i="9"/>
  <c r="H37" i="9"/>
  <c r="G37" i="9"/>
  <c r="F37" i="9"/>
  <c r="E37" i="9"/>
  <c r="B37" i="9" s="1"/>
  <c r="H36" i="9"/>
  <c r="E36" i="9" s="1"/>
  <c r="G36" i="9"/>
  <c r="F36" i="9"/>
  <c r="H35" i="9"/>
  <c r="G35" i="9"/>
  <c r="E35" i="9" s="1"/>
  <c r="B35" i="9" s="1"/>
  <c r="F35" i="9"/>
  <c r="H34" i="9"/>
  <c r="G34" i="9"/>
  <c r="E34" i="9" s="1"/>
  <c r="B34" i="9" s="1"/>
  <c r="F34" i="9"/>
  <c r="H33" i="9"/>
  <c r="G33" i="9"/>
  <c r="F33" i="9"/>
  <c r="E33" i="9"/>
  <c r="B33" i="9" s="1"/>
  <c r="H32" i="9"/>
  <c r="E32" i="9" s="1"/>
  <c r="B32" i="9" s="1"/>
  <c r="G32" i="9"/>
  <c r="F32" i="9"/>
  <c r="H31" i="9"/>
  <c r="G31" i="9"/>
  <c r="E31" i="9" s="1"/>
  <c r="B31" i="9" s="1"/>
  <c r="F31" i="9"/>
  <c r="H30" i="9"/>
  <c r="G30" i="9"/>
  <c r="F30" i="9"/>
  <c r="H29" i="9"/>
  <c r="G29" i="9"/>
  <c r="F29" i="9"/>
  <c r="E29" i="9"/>
  <c r="B29" i="9" s="1"/>
  <c r="H28" i="9"/>
  <c r="E28" i="9" s="1"/>
  <c r="G28" i="9"/>
  <c r="F28" i="9"/>
  <c r="H27" i="9"/>
  <c r="G27" i="9"/>
  <c r="E27" i="9" s="1"/>
  <c r="B27" i="9" s="1"/>
  <c r="F27" i="9"/>
  <c r="H26" i="9"/>
  <c r="G26" i="9"/>
  <c r="E26" i="9" s="1"/>
  <c r="B26" i="9" s="1"/>
  <c r="F26" i="9"/>
  <c r="H25" i="9"/>
  <c r="G25" i="9"/>
  <c r="F25" i="9"/>
  <c r="E25" i="9"/>
  <c r="B25" i="9" s="1"/>
  <c r="H24" i="9"/>
  <c r="E24" i="9" s="1"/>
  <c r="B24" i="9" s="1"/>
  <c r="G24" i="9"/>
  <c r="F24" i="9"/>
  <c r="H23" i="9"/>
  <c r="G23" i="9"/>
  <c r="E23" i="9" s="1"/>
  <c r="B23" i="9" s="1"/>
  <c r="F23" i="9"/>
  <c r="H22" i="9"/>
  <c r="G22" i="9"/>
  <c r="F22" i="9"/>
  <c r="H21" i="9"/>
  <c r="G21" i="9"/>
  <c r="F21" i="9"/>
  <c r="E21" i="9"/>
  <c r="B21" i="9" s="1"/>
  <c r="F20" i="9"/>
  <c r="F4" i="9"/>
  <c r="O3" i="9"/>
  <c r="G274" i="9" s="1"/>
  <c r="E274" i="9" s="1"/>
  <c r="B274" i="9" s="1"/>
  <c r="I3" i="9"/>
  <c r="H3" i="9"/>
  <c r="G3" i="9"/>
  <c r="D101" i="8"/>
  <c r="D95" i="8"/>
  <c r="D90" i="8"/>
  <c r="D85" i="8"/>
  <c r="D80" i="8"/>
  <c r="D75" i="8"/>
  <c r="D70" i="8"/>
  <c r="D65" i="8"/>
  <c r="D60" i="8"/>
  <c r="D55" i="8"/>
  <c r="D49" i="8" s="1"/>
  <c r="C1524" i="1" s="1"/>
  <c r="D50" i="8"/>
  <c r="D44" i="8"/>
  <c r="D36" i="8"/>
  <c r="D26" i="8"/>
  <c r="D24" i="8"/>
  <c r="D18" i="8"/>
  <c r="D8" i="8"/>
  <c r="D6" i="8" s="1"/>
  <c r="E44" i="7"/>
  <c r="D44" i="7"/>
  <c r="E39" i="7"/>
  <c r="D39" i="7"/>
  <c r="D38" i="7" s="1"/>
  <c r="E38" i="7"/>
  <c r="E30" i="7"/>
  <c r="D1461" i="1" s="1"/>
  <c r="D30" i="7"/>
  <c r="E23" i="7"/>
  <c r="D23" i="7"/>
  <c r="E22" i="7"/>
  <c r="D1453" i="1" s="1"/>
  <c r="D22" i="7"/>
  <c r="E14" i="7"/>
  <c r="D14" i="7"/>
  <c r="E7" i="7"/>
  <c r="E6" i="7" s="1"/>
  <c r="E5" i="7"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E82" i="6"/>
  <c r="F82" i="6" s="1"/>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F54" i="6" s="1"/>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50" i="5" s="1"/>
  <c r="F249" i="5"/>
  <c r="F248" i="5"/>
  <c r="F247" i="5"/>
  <c r="E246" i="5"/>
  <c r="D246" i="5"/>
  <c r="D245" i="5"/>
  <c r="F244" i="5"/>
  <c r="F243" i="5"/>
  <c r="E242" i="5"/>
  <c r="D242" i="5"/>
  <c r="F241" i="5"/>
  <c r="F240" i="5"/>
  <c r="E239" i="5"/>
  <c r="D239" i="5"/>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7" i="5"/>
  <c r="F196" i="5"/>
  <c r="F195" i="5"/>
  <c r="F194" i="5"/>
  <c r="F193" i="5"/>
  <c r="F192" i="5"/>
  <c r="F191" i="5"/>
  <c r="E191" i="5"/>
  <c r="E190" i="5" s="1"/>
  <c r="H291" i="9" s="1"/>
  <c r="D191" i="5"/>
  <c r="F189" i="5"/>
  <c r="F188" i="5"/>
  <c r="F187" i="5"/>
  <c r="F186" i="5"/>
  <c r="F185" i="5"/>
  <c r="F184" i="5"/>
  <c r="F183" i="5"/>
  <c r="F182" i="5"/>
  <c r="F181" i="5"/>
  <c r="E180" i="5"/>
  <c r="D180" i="5"/>
  <c r="F179" i="5"/>
  <c r="F178"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D146" i="5"/>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E78" i="5"/>
  <c r="D78" i="5"/>
  <c r="F77" i="5"/>
  <c r="F76" i="5"/>
  <c r="F75" i="5"/>
  <c r="F74" i="5"/>
  <c r="F73" i="5"/>
  <c r="F72" i="5"/>
  <c r="F71" i="5"/>
  <c r="E70" i="5"/>
  <c r="D70" i="5"/>
  <c r="F70" i="5" s="1"/>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F629" i="4" s="1"/>
  <c r="F628" i="4"/>
  <c r="F627" i="4"/>
  <c r="F626" i="4"/>
  <c r="E626" i="4"/>
  <c r="E625" i="4" s="1"/>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4" i="4"/>
  <c r="F583" i="4"/>
  <c r="F582" i="4"/>
  <c r="F581" i="4"/>
  <c r="E581" i="4"/>
  <c r="D581" i="4"/>
  <c r="E580" i="4"/>
  <c r="F579" i="4"/>
  <c r="F578" i="4"/>
  <c r="F577" i="4"/>
  <c r="E577" i="4"/>
  <c r="D577" i="4"/>
  <c r="F576" i="4"/>
  <c r="F575" i="4"/>
  <c r="E574" i="4"/>
  <c r="D574" i="4"/>
  <c r="F574" i="4" s="1"/>
  <c r="F573" i="4"/>
  <c r="F572" i="4"/>
  <c r="E571" i="4"/>
  <c r="D571" i="4"/>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D535" i="4"/>
  <c r="F535" i="4" s="1"/>
  <c r="F534" i="4"/>
  <c r="F533" i="4"/>
  <c r="F532" i="4"/>
  <c r="F531" i="4"/>
  <c r="E530" i="4"/>
  <c r="D530" i="4"/>
  <c r="F530" i="4" s="1"/>
  <c r="F527" i="4"/>
  <c r="F526" i="4"/>
  <c r="F525" i="4"/>
  <c r="E525" i="4"/>
  <c r="D525" i="4"/>
  <c r="F524" i="4"/>
  <c r="F523" i="4"/>
  <c r="E522" i="4"/>
  <c r="D522" i="4"/>
  <c r="F522" i="4" s="1"/>
  <c r="F521" i="4"/>
  <c r="F520" i="4"/>
  <c r="E519" i="4"/>
  <c r="D519" i="4"/>
  <c r="F519" i="4" s="1"/>
  <c r="F518" i="4"/>
  <c r="F517" i="4"/>
  <c r="F516" i="4"/>
  <c r="E516" i="4"/>
  <c r="E515" i="4" s="1"/>
  <c r="D516"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3" i="4"/>
  <c r="F482" i="4"/>
  <c r="E481" i="4"/>
  <c r="D481" i="4"/>
  <c r="F481" i="4" s="1"/>
  <c r="F480" i="4"/>
  <c r="F479" i="4"/>
  <c r="F478" i="4"/>
  <c r="E478" i="4"/>
  <c r="D478" i="4"/>
  <c r="F477" i="4"/>
  <c r="F476" i="4"/>
  <c r="F475" i="4"/>
  <c r="F474" i="4"/>
  <c r="E473" i="4"/>
  <c r="D473" i="4"/>
  <c r="F471" i="4"/>
  <c r="F470" i="4"/>
  <c r="E469" i="4"/>
  <c r="D469" i="4"/>
  <c r="F469" i="4" s="1"/>
  <c r="F468" i="4"/>
  <c r="F467" i="4"/>
  <c r="F466" i="4"/>
  <c r="E466" i="4"/>
  <c r="E459" i="4" s="1"/>
  <c r="D466" i="4"/>
  <c r="F465" i="4"/>
  <c r="F464" i="4"/>
  <c r="F463" i="4"/>
  <c r="E463" i="4"/>
  <c r="D463" i="4"/>
  <c r="F462" i="4"/>
  <c r="F461" i="4"/>
  <c r="E460" i="4"/>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D421" i="4"/>
  <c r="F418" i="4"/>
  <c r="E418" i="4"/>
  <c r="D418" i="4"/>
  <c r="F417" i="4"/>
  <c r="E417" i="4"/>
  <c r="E644" i="4" s="1"/>
  <c r="D417" i="4"/>
  <c r="E416" i="4"/>
  <c r="E643" i="4" s="1"/>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5" i="4"/>
  <c r="F354" i="4"/>
  <c r="F353" i="4"/>
  <c r="F352" i="4"/>
  <c r="E352" i="4"/>
  <c r="D352" i="4"/>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3" i="4"/>
  <c r="F302" i="4"/>
  <c r="F301" i="4"/>
  <c r="F300" i="4"/>
  <c r="E300" i="4"/>
  <c r="D300" i="4"/>
  <c r="E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7" i="4"/>
  <c r="F266" i="4"/>
  <c r="F265" i="4"/>
  <c r="E264" i="4"/>
  <c r="D264" i="4"/>
  <c r="F264" i="4" s="1"/>
  <c r="F262" i="4"/>
  <c r="F261" i="4"/>
  <c r="F260" i="4"/>
  <c r="E259" i="4"/>
  <c r="D259" i="4"/>
  <c r="F259" i="4" s="1"/>
  <c r="F258" i="4"/>
  <c r="F257" i="4"/>
  <c r="F256" i="4"/>
  <c r="F255" i="4"/>
  <c r="F254" i="4"/>
  <c r="E253" i="4"/>
  <c r="E252" i="4" s="1"/>
  <c r="D253"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3" i="4"/>
  <c r="F222" i="4"/>
  <c r="F221" i="4"/>
  <c r="F220" i="4"/>
  <c r="F219" i="4"/>
  <c r="E219" i="4"/>
  <c r="D219" i="4"/>
  <c r="F218" i="4"/>
  <c r="F217" i="4"/>
  <c r="E216" i="4"/>
  <c r="D216" i="4"/>
  <c r="F216" i="4" s="1"/>
  <c r="E215" i="4"/>
  <c r="F214" i="4"/>
  <c r="F213" i="4"/>
  <c r="F212" i="4"/>
  <c r="F211" i="4"/>
  <c r="E210" i="4"/>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E164" i="4"/>
  <c r="D164" i="4"/>
  <c r="D163" i="4"/>
  <c r="F162" i="4"/>
  <c r="F161" i="4"/>
  <c r="F160" i="4"/>
  <c r="F159" i="4"/>
  <c r="E159" i="4"/>
  <c r="D159" i="4"/>
  <c r="F158" i="4"/>
  <c r="F157" i="4"/>
  <c r="F156" i="4"/>
  <c r="F155" i="4"/>
  <c r="F154" i="4"/>
  <c r="F153" i="4"/>
  <c r="E153" i="4"/>
  <c r="D153" i="4"/>
  <c r="E152" i="4"/>
  <c r="D152" i="4"/>
  <c r="F150" i="4"/>
  <c r="F149" i="4"/>
  <c r="F148" i="4"/>
  <c r="F147" i="4"/>
  <c r="F146" i="4"/>
  <c r="F145" i="4"/>
  <c r="F144" i="4"/>
  <c r="F143" i="4"/>
  <c r="F142" i="4"/>
  <c r="F141" i="4"/>
  <c r="F140" i="4"/>
  <c r="E140" i="4"/>
  <c r="E139" i="4" s="1"/>
  <c r="D140" i="4"/>
  <c r="D139" i="4"/>
  <c r="F139" i="4" s="1"/>
  <c r="F138" i="4"/>
  <c r="F137" i="4"/>
  <c r="F136" i="4"/>
  <c r="F135" i="4"/>
  <c r="E134" i="4"/>
  <c r="D134" i="4"/>
  <c r="F134" i="4" s="1"/>
  <c r="E133" i="4"/>
  <c r="D129" i="1" s="1"/>
  <c r="F132" i="4"/>
  <c r="F131" i="4"/>
  <c r="F130" i="4"/>
  <c r="F129" i="4"/>
  <c r="F128" i="4"/>
  <c r="E128" i="4"/>
  <c r="D128" i="4"/>
  <c r="F127" i="4"/>
  <c r="F126" i="4"/>
  <c r="F125" i="4"/>
  <c r="E125" i="4"/>
  <c r="D125" i="4"/>
  <c r="F124" i="4"/>
  <c r="E124" i="4"/>
  <c r="D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51" i="4"/>
  <c r="F49" i="4"/>
  <c r="F48" i="4"/>
  <c r="F47" i="4"/>
  <c r="F46" i="4"/>
  <c r="F45" i="4"/>
  <c r="E45" i="4"/>
  <c r="D45" i="4"/>
  <c r="F44" i="4"/>
  <c r="E44" i="4"/>
  <c r="D44" i="4"/>
  <c r="F43" i="4"/>
  <c r="F42" i="4"/>
  <c r="F41" i="4"/>
  <c r="E40" i="4"/>
  <c r="D40" i="4"/>
  <c r="F40" i="4" s="1"/>
  <c r="F39" i="4"/>
  <c r="F38"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I27" i="3"/>
  <c r="G27" i="3"/>
  <c r="B27" i="3"/>
  <c r="I26" i="3"/>
  <c r="H26" i="3"/>
  <c r="G26" i="3"/>
  <c r="B26" i="3"/>
  <c r="G25" i="3"/>
  <c r="B25" i="3"/>
  <c r="I24" i="3"/>
  <c r="G24" i="3"/>
  <c r="B24" i="3"/>
  <c r="G23" i="3"/>
  <c r="B23" i="3"/>
  <c r="G22" i="3"/>
  <c r="B22" i="3"/>
  <c r="G21" i="3"/>
  <c r="B21" i="3"/>
  <c r="I20" i="3"/>
  <c r="G20" i="3"/>
  <c r="B20" i="3"/>
  <c r="G19" i="3"/>
  <c r="B19" i="3"/>
  <c r="G18" i="3"/>
  <c r="B18" i="3"/>
  <c r="G17" i="3"/>
  <c r="B17" i="3"/>
  <c r="G16" i="3"/>
  <c r="B16" i="3"/>
  <c r="H10" i="3" a="1"/>
  <c r="H10" i="3" s="1"/>
  <c r="L3" i="9" s="1"/>
  <c r="H1580" i="1"/>
  <c r="G1580" i="1"/>
  <c r="C1580" i="1"/>
  <c r="C1579" i="1"/>
  <c r="C1578" i="1"/>
  <c r="H1577" i="1"/>
  <c r="G1577" i="1"/>
  <c r="C1577" i="1"/>
  <c r="H1576" i="1"/>
  <c r="G1576" i="1"/>
  <c r="C1576" i="1"/>
  <c r="G1575" i="1"/>
  <c r="C1575" i="1"/>
  <c r="H1575" i="1" s="1"/>
  <c r="C1574" i="1"/>
  <c r="H1573" i="1"/>
  <c r="G1573" i="1"/>
  <c r="C1573" i="1"/>
  <c r="H1572" i="1"/>
  <c r="G1572" i="1"/>
  <c r="C1572" i="1"/>
  <c r="C1571" i="1"/>
  <c r="H1571" i="1" s="1"/>
  <c r="C1570" i="1"/>
  <c r="H1569" i="1"/>
  <c r="G1569" i="1"/>
  <c r="C1569" i="1"/>
  <c r="H1568" i="1"/>
  <c r="G1568" i="1"/>
  <c r="C1568" i="1"/>
  <c r="G1567" i="1"/>
  <c r="C1567" i="1"/>
  <c r="H1567" i="1" s="1"/>
  <c r="C1566" i="1"/>
  <c r="H1565" i="1"/>
  <c r="G1565" i="1"/>
  <c r="C1565" i="1"/>
  <c r="H1564" i="1"/>
  <c r="G1564" i="1"/>
  <c r="C1564" i="1"/>
  <c r="C1563" i="1"/>
  <c r="C1562" i="1"/>
  <c r="H1561" i="1"/>
  <c r="G1561" i="1"/>
  <c r="C1561" i="1"/>
  <c r="H1560" i="1"/>
  <c r="G1560" i="1"/>
  <c r="C1560" i="1"/>
  <c r="G1559" i="1"/>
  <c r="C1559" i="1"/>
  <c r="H1559" i="1" s="1"/>
  <c r="C1558" i="1"/>
  <c r="H1557" i="1"/>
  <c r="G1557" i="1"/>
  <c r="C1557" i="1"/>
  <c r="H1556" i="1"/>
  <c r="G1556" i="1"/>
  <c r="C1556" i="1"/>
  <c r="C1555" i="1"/>
  <c r="H1555" i="1" s="1"/>
  <c r="C1554" i="1"/>
  <c r="H1553" i="1"/>
  <c r="G1553" i="1"/>
  <c r="C1553" i="1"/>
  <c r="H1552" i="1"/>
  <c r="G1552" i="1"/>
  <c r="C1552" i="1"/>
  <c r="G1551" i="1"/>
  <c r="C1551" i="1"/>
  <c r="H1551" i="1" s="1"/>
  <c r="C1550" i="1"/>
  <c r="H1549" i="1"/>
  <c r="G1549" i="1"/>
  <c r="C1549" i="1"/>
  <c r="H1548" i="1"/>
  <c r="G1548" i="1"/>
  <c r="C1548" i="1"/>
  <c r="C1547" i="1"/>
  <c r="C1546" i="1"/>
  <c r="H1545" i="1"/>
  <c r="G1545" i="1"/>
  <c r="C1545" i="1"/>
  <c r="H1544" i="1"/>
  <c r="G1544" i="1"/>
  <c r="C1544" i="1"/>
  <c r="G1543" i="1"/>
  <c r="C1543" i="1"/>
  <c r="H1543" i="1" s="1"/>
  <c r="C1542" i="1"/>
  <c r="H1541" i="1"/>
  <c r="G1541" i="1"/>
  <c r="C1541" i="1"/>
  <c r="H1540" i="1"/>
  <c r="G1540" i="1"/>
  <c r="C1540" i="1"/>
  <c r="C1539" i="1"/>
  <c r="H1539" i="1" s="1"/>
  <c r="C1538" i="1"/>
  <c r="H1537" i="1"/>
  <c r="G1537" i="1"/>
  <c r="C1537" i="1"/>
  <c r="H1536" i="1"/>
  <c r="G1536" i="1"/>
  <c r="C1536" i="1"/>
  <c r="G1535" i="1"/>
  <c r="C1535" i="1"/>
  <c r="H1535" i="1" s="1"/>
  <c r="C1534" i="1"/>
  <c r="H1533" i="1"/>
  <c r="G1533" i="1"/>
  <c r="C1533" i="1"/>
  <c r="H1532" i="1"/>
  <c r="G1532" i="1"/>
  <c r="C1532" i="1"/>
  <c r="C1531" i="1"/>
  <c r="C1530" i="1"/>
  <c r="H1529" i="1"/>
  <c r="G1529" i="1"/>
  <c r="C1529" i="1"/>
  <c r="H1528" i="1"/>
  <c r="G1528" i="1"/>
  <c r="C1528" i="1"/>
  <c r="G1527" i="1"/>
  <c r="C1527" i="1"/>
  <c r="H1527" i="1" s="1"/>
  <c r="C1526" i="1"/>
  <c r="H1525" i="1"/>
  <c r="G1525" i="1"/>
  <c r="C1525" i="1"/>
  <c r="H1524" i="1"/>
  <c r="G1524" i="1"/>
  <c r="G1523" i="1"/>
  <c r="C1523" i="1"/>
  <c r="H1523" i="1" s="1"/>
  <c r="C1522" i="1"/>
  <c r="H1521" i="1"/>
  <c r="G1521" i="1"/>
  <c r="C1521" i="1"/>
  <c r="H1520" i="1"/>
  <c r="G1520" i="1"/>
  <c r="C1520" i="1"/>
  <c r="C1519" i="1"/>
  <c r="H1519" i="1" s="1"/>
  <c r="C1516" i="1"/>
  <c r="C1515" i="1"/>
  <c r="H1515" i="1" s="1"/>
  <c r="C1514" i="1"/>
  <c r="H1513" i="1"/>
  <c r="G1513" i="1"/>
  <c r="C1513" i="1"/>
  <c r="H1512" i="1"/>
  <c r="C1512" i="1"/>
  <c r="G1512" i="1" s="1"/>
  <c r="C1511" i="1"/>
  <c r="C1510" i="1"/>
  <c r="G1510" i="1" s="1"/>
  <c r="H1509" i="1"/>
  <c r="G1509" i="1"/>
  <c r="C1509" i="1"/>
  <c r="C1508" i="1"/>
  <c r="G1507" i="1"/>
  <c r="C1507" i="1"/>
  <c r="H1507" i="1" s="1"/>
  <c r="H1506" i="1"/>
  <c r="C1506" i="1"/>
  <c r="G1506" i="1" s="1"/>
  <c r="H1505" i="1"/>
  <c r="G1505" i="1"/>
  <c r="C1505" i="1"/>
  <c r="C1504" i="1"/>
  <c r="G1503" i="1"/>
  <c r="C1503" i="1"/>
  <c r="H1503" i="1" s="1"/>
  <c r="H1502" i="1"/>
  <c r="C1502" i="1"/>
  <c r="G1502" i="1" s="1"/>
  <c r="H1501" i="1"/>
  <c r="G1501" i="1"/>
  <c r="C1501" i="1"/>
  <c r="C1500" i="1"/>
  <c r="G1499" i="1"/>
  <c r="C1499" i="1"/>
  <c r="H1499" i="1" s="1"/>
  <c r="H1498" i="1"/>
  <c r="C1498" i="1"/>
  <c r="G1498" i="1" s="1"/>
  <c r="H1497" i="1"/>
  <c r="G1497" i="1"/>
  <c r="C1497" i="1"/>
  <c r="C1496" i="1"/>
  <c r="G1495" i="1"/>
  <c r="C1495" i="1"/>
  <c r="H1495" i="1" s="1"/>
  <c r="H1494" i="1"/>
  <c r="C1494" i="1"/>
  <c r="G1494" i="1" s="1"/>
  <c r="H1493" i="1"/>
  <c r="G1493" i="1"/>
  <c r="C1493" i="1"/>
  <c r="C1492" i="1"/>
  <c r="G1491" i="1"/>
  <c r="C1491" i="1"/>
  <c r="H1491" i="1" s="1"/>
  <c r="H1490" i="1"/>
  <c r="C1490" i="1"/>
  <c r="G1490" i="1" s="1"/>
  <c r="H1489" i="1"/>
  <c r="G1489" i="1"/>
  <c r="C1489" i="1"/>
  <c r="C1488" i="1"/>
  <c r="G1487" i="1"/>
  <c r="C1487" i="1"/>
  <c r="H1487" i="1" s="1"/>
  <c r="H1486" i="1"/>
  <c r="C1486" i="1"/>
  <c r="G1486" i="1" s="1"/>
  <c r="H1485" i="1"/>
  <c r="G1485" i="1"/>
  <c r="C1485" i="1"/>
  <c r="C1484" i="1"/>
  <c r="G1483" i="1"/>
  <c r="C1483" i="1"/>
  <c r="H1483" i="1" s="1"/>
  <c r="H1482" i="1"/>
  <c r="C1482" i="1"/>
  <c r="G1482" i="1" s="1"/>
  <c r="H1481" i="1"/>
  <c r="G1481" i="1"/>
  <c r="C1481" i="1"/>
  <c r="C1480" i="1"/>
  <c r="G1479" i="1"/>
  <c r="D1479" i="1"/>
  <c r="C1479" i="1"/>
  <c r="J1479" i="1" s="1"/>
  <c r="D1478" i="1"/>
  <c r="C1478" i="1"/>
  <c r="G1477" i="1"/>
  <c r="D1477" i="1"/>
  <c r="C1477" i="1"/>
  <c r="J1477" i="1" s="1"/>
  <c r="D1476" i="1"/>
  <c r="C1476" i="1"/>
  <c r="D1475" i="1"/>
  <c r="C1475" i="1"/>
  <c r="G1474" i="1"/>
  <c r="D1474" i="1"/>
  <c r="C1474" i="1"/>
  <c r="J1474" i="1" s="1"/>
  <c r="D1473" i="1"/>
  <c r="C1473" i="1"/>
  <c r="G1472" i="1"/>
  <c r="D1472" i="1"/>
  <c r="C1472" i="1"/>
  <c r="J1472" i="1" s="1"/>
  <c r="D1471" i="1"/>
  <c r="C1471" i="1"/>
  <c r="D1470" i="1"/>
  <c r="C1470" i="1"/>
  <c r="D1469" i="1"/>
  <c r="C1469" i="1"/>
  <c r="G1468" i="1"/>
  <c r="D1468" i="1"/>
  <c r="C1468" i="1"/>
  <c r="J1468" i="1" s="1"/>
  <c r="D1467" i="1"/>
  <c r="C1467" i="1"/>
  <c r="G1466" i="1"/>
  <c r="D1466" i="1"/>
  <c r="C1466" i="1"/>
  <c r="J1466" i="1" s="1"/>
  <c r="D1465" i="1"/>
  <c r="C1465" i="1"/>
  <c r="G1464" i="1"/>
  <c r="D1464" i="1"/>
  <c r="C1464" i="1"/>
  <c r="J1464" i="1" s="1"/>
  <c r="D1463" i="1"/>
  <c r="C1463" i="1"/>
  <c r="G1462" i="1"/>
  <c r="D1462" i="1"/>
  <c r="C1462" i="1"/>
  <c r="J1462" i="1" s="1"/>
  <c r="G1461" i="1"/>
  <c r="C1461" i="1"/>
  <c r="H1461" i="1" s="1"/>
  <c r="D1460" i="1"/>
  <c r="C1460" i="1"/>
  <c r="G1459" i="1"/>
  <c r="D1459" i="1"/>
  <c r="C1459" i="1"/>
  <c r="J1459" i="1" s="1"/>
  <c r="D1458" i="1"/>
  <c r="C1458" i="1"/>
  <c r="G1457" i="1"/>
  <c r="D1457" i="1"/>
  <c r="C1457" i="1"/>
  <c r="J1457" i="1" s="1"/>
  <c r="D1456" i="1"/>
  <c r="C1456" i="1"/>
  <c r="G1455" i="1"/>
  <c r="D1455" i="1"/>
  <c r="C1455" i="1"/>
  <c r="J1455" i="1" s="1"/>
  <c r="G1454" i="1"/>
  <c r="D1454" i="1"/>
  <c r="C1454" i="1"/>
  <c r="H1454" i="1" s="1"/>
  <c r="G1453" i="1"/>
  <c r="C1453" i="1"/>
  <c r="H1453" i="1" s="1"/>
  <c r="D1452" i="1"/>
  <c r="C1452" i="1"/>
  <c r="G1451" i="1"/>
  <c r="D1451" i="1"/>
  <c r="C1451" i="1"/>
  <c r="J1451" i="1" s="1"/>
  <c r="D1450" i="1"/>
  <c r="C1450" i="1"/>
  <c r="G1449" i="1"/>
  <c r="D1449" i="1"/>
  <c r="C1449" i="1"/>
  <c r="J1449" i="1" s="1"/>
  <c r="D1448" i="1"/>
  <c r="C1448" i="1"/>
  <c r="G1447" i="1"/>
  <c r="D1447" i="1"/>
  <c r="C1447" i="1"/>
  <c r="J1447" i="1" s="1"/>
  <c r="D1446" i="1"/>
  <c r="C1446" i="1"/>
  <c r="D1445" i="1"/>
  <c r="C1445" i="1"/>
  <c r="H1444" i="1"/>
  <c r="D1444" i="1"/>
  <c r="J1444" i="1" s="1"/>
  <c r="C1444" i="1"/>
  <c r="G1444" i="1" s="1"/>
  <c r="I1444" i="1" s="1"/>
  <c r="D1443" i="1"/>
  <c r="C1443" i="1"/>
  <c r="H1442" i="1"/>
  <c r="D1442" i="1"/>
  <c r="J1442" i="1" s="1"/>
  <c r="C1442" i="1"/>
  <c r="G1442" i="1" s="1"/>
  <c r="D1441" i="1"/>
  <c r="C1441" i="1"/>
  <c r="H1440" i="1"/>
  <c r="D1440" i="1"/>
  <c r="J1440" i="1" s="1"/>
  <c r="C1440" i="1"/>
  <c r="G1440" i="1" s="1"/>
  <c r="I1440" i="1" s="1"/>
  <c r="D1439" i="1"/>
  <c r="C1439" i="1"/>
  <c r="D1438" i="1"/>
  <c r="C1438" i="1"/>
  <c r="D1437" i="1"/>
  <c r="C1437" i="1"/>
  <c r="D1436"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D1392" i="1"/>
  <c r="C1392" i="1"/>
  <c r="D1391" i="1"/>
  <c r="C1391" i="1"/>
  <c r="D1390" i="1"/>
  <c r="C1390" i="1"/>
  <c r="D1389" i="1"/>
  <c r="C1389" i="1"/>
  <c r="D1388" i="1"/>
  <c r="G1388" i="1" s="1"/>
  <c r="C1388" i="1"/>
  <c r="H1387" i="1"/>
  <c r="D1387" i="1"/>
  <c r="G1387" i="1" s="1"/>
  <c r="C1387" i="1"/>
  <c r="D1386" i="1"/>
  <c r="C1386" i="1"/>
  <c r="H1385" i="1"/>
  <c r="D1385" i="1"/>
  <c r="G1385" i="1" s="1"/>
  <c r="C1385" i="1"/>
  <c r="D1384" i="1"/>
  <c r="G1384" i="1" s="1"/>
  <c r="C1384" i="1"/>
  <c r="D1383" i="1"/>
  <c r="H1382" i="1"/>
  <c r="D1382" i="1"/>
  <c r="G1382" i="1" s="1"/>
  <c r="C1382" i="1"/>
  <c r="D1381" i="1"/>
  <c r="G1381" i="1" s="1"/>
  <c r="C1381" i="1"/>
  <c r="H1380" i="1"/>
  <c r="D1380" i="1"/>
  <c r="G1380" i="1" s="1"/>
  <c r="C1380" i="1"/>
  <c r="D1379" i="1"/>
  <c r="C1379" i="1"/>
  <c r="H1378" i="1"/>
  <c r="D1378" i="1"/>
  <c r="G1378" i="1" s="1"/>
  <c r="C1378" i="1"/>
  <c r="D1377" i="1"/>
  <c r="G1377" i="1" s="1"/>
  <c r="C1377" i="1"/>
  <c r="H1376" i="1"/>
  <c r="D1376" i="1"/>
  <c r="G1376" i="1" s="1"/>
  <c r="C1376" i="1"/>
  <c r="D1375" i="1"/>
  <c r="C1375" i="1"/>
  <c r="H1374" i="1"/>
  <c r="D1374" i="1"/>
  <c r="G1374" i="1" s="1"/>
  <c r="C1374" i="1"/>
  <c r="D1373" i="1"/>
  <c r="G1373" i="1" s="1"/>
  <c r="C1373" i="1"/>
  <c r="H1372" i="1"/>
  <c r="D1372" i="1"/>
  <c r="G1372" i="1" s="1"/>
  <c r="C1372" i="1"/>
  <c r="D1371" i="1"/>
  <c r="C1371" i="1"/>
  <c r="H1370" i="1"/>
  <c r="D1370" i="1"/>
  <c r="G1370" i="1" s="1"/>
  <c r="C1370" i="1"/>
  <c r="D1369" i="1"/>
  <c r="G1369" i="1" s="1"/>
  <c r="C1369" i="1"/>
  <c r="H1368" i="1"/>
  <c r="D1368" i="1"/>
  <c r="G1368" i="1" s="1"/>
  <c r="C1368" i="1"/>
  <c r="D1367" i="1"/>
  <c r="C1367" i="1"/>
  <c r="H1366" i="1"/>
  <c r="D1366" i="1"/>
  <c r="G1366" i="1" s="1"/>
  <c r="C1366" i="1"/>
  <c r="D1365" i="1"/>
  <c r="G1365" i="1" s="1"/>
  <c r="C1365" i="1"/>
  <c r="H1364" i="1"/>
  <c r="D1364" i="1"/>
  <c r="G1364" i="1" s="1"/>
  <c r="C1364" i="1"/>
  <c r="D1363" i="1"/>
  <c r="C1363" i="1"/>
  <c r="H1362" i="1"/>
  <c r="D1362" i="1"/>
  <c r="G1362" i="1" s="1"/>
  <c r="C1362" i="1"/>
  <c r="D1361" i="1"/>
  <c r="G1361" i="1" s="1"/>
  <c r="C1361" i="1"/>
  <c r="H1360" i="1"/>
  <c r="D1360" i="1"/>
  <c r="G1360" i="1" s="1"/>
  <c r="C1360" i="1"/>
  <c r="D1359" i="1"/>
  <c r="C1359" i="1"/>
  <c r="H1358" i="1"/>
  <c r="D1358" i="1"/>
  <c r="G1358" i="1" s="1"/>
  <c r="C1358" i="1"/>
  <c r="D1357" i="1"/>
  <c r="G1357" i="1" s="1"/>
  <c r="C1357" i="1"/>
  <c r="H1356" i="1"/>
  <c r="D1356" i="1"/>
  <c r="G1356" i="1" s="1"/>
  <c r="C1356" i="1"/>
  <c r="D1355" i="1"/>
  <c r="C1355" i="1"/>
  <c r="H1354" i="1"/>
  <c r="D1354" i="1"/>
  <c r="G1354" i="1" s="1"/>
  <c r="C1354" i="1"/>
  <c r="D1353" i="1"/>
  <c r="G1353" i="1" s="1"/>
  <c r="C1353" i="1"/>
  <c r="H1352" i="1"/>
  <c r="D1352" i="1"/>
  <c r="G1352" i="1" s="1"/>
  <c r="C1352" i="1"/>
  <c r="D1351" i="1"/>
  <c r="C1351" i="1"/>
  <c r="H1350" i="1"/>
  <c r="D1350" i="1"/>
  <c r="G1350" i="1" s="1"/>
  <c r="C1350" i="1"/>
  <c r="D1349" i="1"/>
  <c r="G1349" i="1" s="1"/>
  <c r="C1349" i="1"/>
  <c r="H1348" i="1"/>
  <c r="D1348" i="1"/>
  <c r="G1348" i="1" s="1"/>
  <c r="C1348" i="1"/>
  <c r="D1347" i="1"/>
  <c r="C1347" i="1"/>
  <c r="H1346" i="1"/>
  <c r="D1346" i="1"/>
  <c r="G1346" i="1" s="1"/>
  <c r="C1346" i="1"/>
  <c r="D1345" i="1"/>
  <c r="G1345" i="1" s="1"/>
  <c r="C1345" i="1"/>
  <c r="H1344" i="1"/>
  <c r="D1344" i="1"/>
  <c r="G1344" i="1" s="1"/>
  <c r="C1344" i="1"/>
  <c r="G1343" i="1"/>
  <c r="D1343" i="1"/>
  <c r="H1343" i="1" s="1"/>
  <c r="C1343" i="1"/>
  <c r="G1342" i="1"/>
  <c r="D1342" i="1"/>
  <c r="H1342" i="1" s="1"/>
  <c r="C1342" i="1"/>
  <c r="G1341" i="1"/>
  <c r="D1341" i="1"/>
  <c r="H1341" i="1" s="1"/>
  <c r="C1341" i="1"/>
  <c r="G1340" i="1"/>
  <c r="D1340" i="1"/>
  <c r="H1340" i="1" s="1"/>
  <c r="C1340" i="1"/>
  <c r="G1339" i="1"/>
  <c r="D1339" i="1"/>
  <c r="H1339" i="1" s="1"/>
  <c r="C1339" i="1"/>
  <c r="G1338" i="1"/>
  <c r="D1338" i="1"/>
  <c r="H1338" i="1" s="1"/>
  <c r="C1338" i="1"/>
  <c r="G1337" i="1"/>
  <c r="D1337" i="1"/>
  <c r="H1337" i="1" s="1"/>
  <c r="C1337" i="1"/>
  <c r="G1336" i="1"/>
  <c r="D1336" i="1"/>
  <c r="H1336" i="1" s="1"/>
  <c r="C1336" i="1"/>
  <c r="G1335" i="1"/>
  <c r="D1335" i="1"/>
  <c r="H1335" i="1" s="1"/>
  <c r="C1335" i="1"/>
  <c r="G1334" i="1"/>
  <c r="D1334" i="1"/>
  <c r="H1334" i="1" s="1"/>
  <c r="C1334" i="1"/>
  <c r="G1333" i="1"/>
  <c r="D1333" i="1"/>
  <c r="H1333" i="1" s="1"/>
  <c r="C1333" i="1"/>
  <c r="G1332" i="1"/>
  <c r="D1332" i="1"/>
  <c r="H1332" i="1" s="1"/>
  <c r="C1332" i="1"/>
  <c r="G1331" i="1"/>
  <c r="D1331" i="1"/>
  <c r="H1331" i="1" s="1"/>
  <c r="C1331" i="1"/>
  <c r="G1330" i="1"/>
  <c r="D1330" i="1"/>
  <c r="H1330" i="1" s="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C1222" i="1"/>
  <c r="D1221" i="1"/>
  <c r="C1221" i="1"/>
  <c r="D1220" i="1"/>
  <c r="C1220" i="1"/>
  <c r="D1219" i="1"/>
  <c r="C1219" i="1"/>
  <c r="D1218" i="1"/>
  <c r="C1218" i="1"/>
  <c r="D1217" i="1"/>
  <c r="C1217" i="1"/>
  <c r="D1216" i="1"/>
  <c r="C1216"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G1098" i="1"/>
  <c r="D1098" i="1"/>
  <c r="C1098" i="1"/>
  <c r="H1098" i="1" s="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G1054" i="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G1048" i="1"/>
  <c r="D1048" i="1"/>
  <c r="C1048" i="1"/>
  <c r="H1048" i="1" s="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D989" i="1"/>
  <c r="C989" i="1"/>
  <c r="D988" i="1"/>
  <c r="C988" i="1"/>
  <c r="D987" i="1"/>
  <c r="C987" i="1"/>
  <c r="D986" i="1"/>
  <c r="C986" i="1"/>
  <c r="D985" i="1"/>
  <c r="H983" i="1"/>
  <c r="D983" i="1"/>
  <c r="C983" i="1"/>
  <c r="G983" i="1" s="1"/>
  <c r="H982" i="1"/>
  <c r="D982" i="1"/>
  <c r="C982" i="1"/>
  <c r="G982" i="1" s="1"/>
  <c r="D981" i="1"/>
  <c r="C981" i="1"/>
  <c r="G981" i="1" s="1"/>
  <c r="D980" i="1"/>
  <c r="C980" i="1"/>
  <c r="G980" i="1" s="1"/>
  <c r="H979" i="1"/>
  <c r="D979" i="1"/>
  <c r="C979" i="1"/>
  <c r="G979" i="1" s="1"/>
  <c r="H978" i="1"/>
  <c r="D978" i="1"/>
  <c r="C978" i="1"/>
  <c r="G978" i="1" s="1"/>
  <c r="D977" i="1"/>
  <c r="C977" i="1"/>
  <c r="G977" i="1" s="1"/>
  <c r="D976" i="1"/>
  <c r="C976" i="1"/>
  <c r="G976" i="1" s="1"/>
  <c r="H975" i="1"/>
  <c r="D975" i="1"/>
  <c r="C975" i="1"/>
  <c r="G975" i="1" s="1"/>
  <c r="H974" i="1"/>
  <c r="D974" i="1"/>
  <c r="C974" i="1"/>
  <c r="G974" i="1" s="1"/>
  <c r="D973" i="1"/>
  <c r="C973" i="1"/>
  <c r="G973" i="1" s="1"/>
  <c r="D972" i="1"/>
  <c r="C972" i="1"/>
  <c r="G972" i="1" s="1"/>
  <c r="H971" i="1"/>
  <c r="D971" i="1"/>
  <c r="C971" i="1"/>
  <c r="G971" i="1" s="1"/>
  <c r="H970" i="1"/>
  <c r="D970" i="1"/>
  <c r="C970" i="1"/>
  <c r="G970" i="1" s="1"/>
  <c r="D969" i="1"/>
  <c r="C969" i="1"/>
  <c r="G969" i="1" s="1"/>
  <c r="D968" i="1"/>
  <c r="C968" i="1"/>
  <c r="G968" i="1" s="1"/>
  <c r="H967" i="1"/>
  <c r="D967" i="1"/>
  <c r="C967" i="1"/>
  <c r="G967" i="1" s="1"/>
  <c r="H966" i="1"/>
  <c r="D966" i="1"/>
  <c r="C966" i="1"/>
  <c r="G966" i="1" s="1"/>
  <c r="D965" i="1"/>
  <c r="C965" i="1"/>
  <c r="G965" i="1" s="1"/>
  <c r="D964" i="1"/>
  <c r="C964" i="1"/>
  <c r="G964" i="1" s="1"/>
  <c r="H963" i="1"/>
  <c r="D963" i="1"/>
  <c r="C963" i="1"/>
  <c r="G963" i="1" s="1"/>
  <c r="H962" i="1"/>
  <c r="D962" i="1"/>
  <c r="C962" i="1"/>
  <c r="G962" i="1" s="1"/>
  <c r="D961" i="1"/>
  <c r="C961" i="1"/>
  <c r="G961" i="1" s="1"/>
  <c r="D960" i="1"/>
  <c r="C960" i="1"/>
  <c r="G960" i="1" s="1"/>
  <c r="H959" i="1"/>
  <c r="D959" i="1"/>
  <c r="C959" i="1"/>
  <c r="G959" i="1" s="1"/>
  <c r="H958" i="1"/>
  <c r="D958" i="1"/>
  <c r="C958" i="1"/>
  <c r="G958" i="1" s="1"/>
  <c r="D957" i="1"/>
  <c r="C957" i="1"/>
  <c r="G957" i="1" s="1"/>
  <c r="D956" i="1"/>
  <c r="C956" i="1"/>
  <c r="G956" i="1" s="1"/>
  <c r="H955" i="1"/>
  <c r="D955" i="1"/>
  <c r="C955" i="1"/>
  <c r="G955" i="1" s="1"/>
  <c r="H954" i="1"/>
  <c r="D954" i="1"/>
  <c r="C954" i="1"/>
  <c r="G954" i="1" s="1"/>
  <c r="D953" i="1"/>
  <c r="C953" i="1"/>
  <c r="G953" i="1" s="1"/>
  <c r="D952" i="1"/>
  <c r="C952" i="1"/>
  <c r="G952" i="1" s="1"/>
  <c r="H951" i="1"/>
  <c r="D951" i="1"/>
  <c r="C951" i="1"/>
  <c r="G951" i="1" s="1"/>
  <c r="H950" i="1"/>
  <c r="D950" i="1"/>
  <c r="C950" i="1"/>
  <c r="G950" i="1" s="1"/>
  <c r="D949" i="1"/>
  <c r="C949" i="1"/>
  <c r="G949" i="1" s="1"/>
  <c r="D948" i="1"/>
  <c r="C948" i="1"/>
  <c r="G948" i="1" s="1"/>
  <c r="H947" i="1"/>
  <c r="D947" i="1"/>
  <c r="C947" i="1"/>
  <c r="G947" i="1" s="1"/>
  <c r="H946" i="1"/>
  <c r="D946" i="1"/>
  <c r="C946" i="1"/>
  <c r="G946" i="1" s="1"/>
  <c r="D945" i="1"/>
  <c r="C945" i="1"/>
  <c r="G945" i="1" s="1"/>
  <c r="D944" i="1"/>
  <c r="C944" i="1"/>
  <c r="G944" i="1" s="1"/>
  <c r="H943" i="1"/>
  <c r="D943" i="1"/>
  <c r="C943" i="1"/>
  <c r="G943" i="1" s="1"/>
  <c r="H942" i="1"/>
  <c r="D942" i="1"/>
  <c r="C942" i="1"/>
  <c r="G942" i="1" s="1"/>
  <c r="D941" i="1"/>
  <c r="C941" i="1"/>
  <c r="G941" i="1" s="1"/>
  <c r="D940" i="1"/>
  <c r="C940" i="1"/>
  <c r="G940" i="1" s="1"/>
  <c r="H939" i="1"/>
  <c r="D939" i="1"/>
  <c r="C939" i="1"/>
  <c r="G939" i="1" s="1"/>
  <c r="H938" i="1"/>
  <c r="D938" i="1"/>
  <c r="C938" i="1"/>
  <c r="G938" i="1" s="1"/>
  <c r="D937" i="1"/>
  <c r="C937" i="1"/>
  <c r="G937" i="1" s="1"/>
  <c r="D936" i="1"/>
  <c r="C936" i="1"/>
  <c r="G936" i="1" s="1"/>
  <c r="H935" i="1"/>
  <c r="D935" i="1"/>
  <c r="C935" i="1"/>
  <c r="G935" i="1" s="1"/>
  <c r="H934" i="1"/>
  <c r="D934" i="1"/>
  <c r="C934" i="1"/>
  <c r="G934" i="1" s="1"/>
  <c r="D933" i="1"/>
  <c r="C933" i="1"/>
  <c r="G933" i="1" s="1"/>
  <c r="D932" i="1"/>
  <c r="C932" i="1"/>
  <c r="G932" i="1" s="1"/>
  <c r="H931" i="1"/>
  <c r="D931" i="1"/>
  <c r="C931" i="1"/>
  <c r="G931" i="1" s="1"/>
  <c r="H930" i="1"/>
  <c r="D930" i="1"/>
  <c r="C930" i="1"/>
  <c r="G930" i="1" s="1"/>
  <c r="D929" i="1"/>
  <c r="C929" i="1"/>
  <c r="G929" i="1" s="1"/>
  <c r="D928" i="1"/>
  <c r="C928" i="1"/>
  <c r="G928" i="1" s="1"/>
  <c r="H927" i="1"/>
  <c r="D927" i="1"/>
  <c r="C927" i="1"/>
  <c r="G927" i="1" s="1"/>
  <c r="H926" i="1"/>
  <c r="D926" i="1"/>
  <c r="C926" i="1"/>
  <c r="G926" i="1" s="1"/>
  <c r="D925" i="1"/>
  <c r="C925" i="1"/>
  <c r="G925" i="1" s="1"/>
  <c r="D924" i="1"/>
  <c r="C924" i="1"/>
  <c r="G924" i="1" s="1"/>
  <c r="H923" i="1"/>
  <c r="D923" i="1"/>
  <c r="C923" i="1"/>
  <c r="G923" i="1" s="1"/>
  <c r="H922" i="1"/>
  <c r="D922" i="1"/>
  <c r="C922" i="1"/>
  <c r="G922" i="1" s="1"/>
  <c r="D921" i="1"/>
  <c r="C921" i="1"/>
  <c r="G921" i="1" s="1"/>
  <c r="D920" i="1"/>
  <c r="C920" i="1"/>
  <c r="G920" i="1" s="1"/>
  <c r="H919" i="1"/>
  <c r="D919" i="1"/>
  <c r="C919" i="1"/>
  <c r="G919" i="1" s="1"/>
  <c r="H918" i="1"/>
  <c r="D918" i="1"/>
  <c r="C918" i="1"/>
  <c r="G918" i="1" s="1"/>
  <c r="D917" i="1"/>
  <c r="C917" i="1"/>
  <c r="G917" i="1" s="1"/>
  <c r="D916" i="1"/>
  <c r="C916" i="1"/>
  <c r="G916" i="1" s="1"/>
  <c r="H915" i="1"/>
  <c r="D915" i="1"/>
  <c r="C915" i="1"/>
  <c r="G915" i="1" s="1"/>
  <c r="H914" i="1"/>
  <c r="D914" i="1"/>
  <c r="C914" i="1"/>
  <c r="G914" i="1" s="1"/>
  <c r="D913" i="1"/>
  <c r="C913" i="1"/>
  <c r="G913" i="1" s="1"/>
  <c r="D912" i="1"/>
  <c r="C912" i="1"/>
  <c r="G912" i="1" s="1"/>
  <c r="H911" i="1"/>
  <c r="D911" i="1"/>
  <c r="C911" i="1"/>
  <c r="G911" i="1" s="1"/>
  <c r="H910" i="1"/>
  <c r="D910" i="1"/>
  <c r="C910" i="1"/>
  <c r="G910" i="1" s="1"/>
  <c r="D909" i="1"/>
  <c r="C909" i="1"/>
  <c r="G909" i="1" s="1"/>
  <c r="D908" i="1"/>
  <c r="C908" i="1"/>
  <c r="G908" i="1" s="1"/>
  <c r="H907" i="1"/>
  <c r="D907" i="1"/>
  <c r="C907" i="1"/>
  <c r="G907" i="1" s="1"/>
  <c r="H906" i="1"/>
  <c r="D906" i="1"/>
  <c r="C906" i="1"/>
  <c r="G906" i="1" s="1"/>
  <c r="D905" i="1"/>
  <c r="C905" i="1"/>
  <c r="G905" i="1" s="1"/>
  <c r="D904" i="1"/>
  <c r="C904" i="1"/>
  <c r="G904" i="1" s="1"/>
  <c r="H903" i="1"/>
  <c r="D903" i="1"/>
  <c r="C903" i="1"/>
  <c r="G903" i="1" s="1"/>
  <c r="H902" i="1"/>
  <c r="D902" i="1"/>
  <c r="C902" i="1"/>
  <c r="G902" i="1" s="1"/>
  <c r="D901" i="1"/>
  <c r="C901" i="1"/>
  <c r="G901" i="1" s="1"/>
  <c r="D900" i="1"/>
  <c r="C900" i="1"/>
  <c r="G900" i="1" s="1"/>
  <c r="H899" i="1"/>
  <c r="D899" i="1"/>
  <c r="C899" i="1"/>
  <c r="G899" i="1" s="1"/>
  <c r="H898" i="1"/>
  <c r="D898" i="1"/>
  <c r="C898" i="1"/>
  <c r="G898" i="1" s="1"/>
  <c r="D897" i="1"/>
  <c r="C897" i="1"/>
  <c r="G897" i="1" s="1"/>
  <c r="D896" i="1"/>
  <c r="C896" i="1"/>
  <c r="G896" i="1" s="1"/>
  <c r="H895" i="1"/>
  <c r="D895" i="1"/>
  <c r="C895" i="1"/>
  <c r="G895" i="1" s="1"/>
  <c r="H894" i="1"/>
  <c r="D894" i="1"/>
  <c r="C894" i="1"/>
  <c r="G894" i="1" s="1"/>
  <c r="D893" i="1"/>
  <c r="C893" i="1"/>
  <c r="G893" i="1" s="1"/>
  <c r="D892" i="1"/>
  <c r="C892" i="1"/>
  <c r="G892" i="1" s="1"/>
  <c r="H891" i="1"/>
  <c r="D891" i="1"/>
  <c r="C891" i="1"/>
  <c r="G891" i="1" s="1"/>
  <c r="H890" i="1"/>
  <c r="D890" i="1"/>
  <c r="C890" i="1"/>
  <c r="G890" i="1" s="1"/>
  <c r="D889" i="1"/>
  <c r="C889" i="1"/>
  <c r="G889" i="1" s="1"/>
  <c r="D888" i="1"/>
  <c r="C888" i="1"/>
  <c r="G888" i="1" s="1"/>
  <c r="H887" i="1"/>
  <c r="D887" i="1"/>
  <c r="C887" i="1"/>
  <c r="G887" i="1" s="1"/>
  <c r="H886" i="1"/>
  <c r="D886" i="1"/>
  <c r="C886" i="1"/>
  <c r="G886" i="1" s="1"/>
  <c r="D885" i="1"/>
  <c r="C885" i="1"/>
  <c r="G885" i="1" s="1"/>
  <c r="D884" i="1"/>
  <c r="C884" i="1"/>
  <c r="G884" i="1" s="1"/>
  <c r="H883" i="1"/>
  <c r="D883" i="1"/>
  <c r="C883" i="1"/>
  <c r="G883" i="1" s="1"/>
  <c r="H882" i="1"/>
  <c r="D882" i="1"/>
  <c r="C882" i="1"/>
  <c r="G882" i="1" s="1"/>
  <c r="D881" i="1"/>
  <c r="C881" i="1"/>
  <c r="G881" i="1" s="1"/>
  <c r="D880" i="1"/>
  <c r="C880" i="1"/>
  <c r="G880" i="1" s="1"/>
  <c r="H879" i="1"/>
  <c r="D879" i="1"/>
  <c r="C879" i="1"/>
  <c r="G879" i="1" s="1"/>
  <c r="H878" i="1"/>
  <c r="D878" i="1"/>
  <c r="C878" i="1"/>
  <c r="G878" i="1" s="1"/>
  <c r="D877" i="1"/>
  <c r="C877" i="1"/>
  <c r="G877" i="1" s="1"/>
  <c r="D876" i="1"/>
  <c r="C876" i="1"/>
  <c r="G876" i="1" s="1"/>
  <c r="H875" i="1"/>
  <c r="D875" i="1"/>
  <c r="C875" i="1"/>
  <c r="G875" i="1" s="1"/>
  <c r="H874" i="1"/>
  <c r="D874" i="1"/>
  <c r="C874" i="1"/>
  <c r="G874" i="1" s="1"/>
  <c r="D873" i="1"/>
  <c r="C873" i="1"/>
  <c r="G873" i="1" s="1"/>
  <c r="D872" i="1"/>
  <c r="C872" i="1"/>
  <c r="G872" i="1" s="1"/>
  <c r="H871" i="1"/>
  <c r="D871" i="1"/>
  <c r="C871" i="1"/>
  <c r="G871" i="1" s="1"/>
  <c r="H870" i="1"/>
  <c r="D870" i="1"/>
  <c r="C870" i="1"/>
  <c r="G870" i="1" s="1"/>
  <c r="D869" i="1"/>
  <c r="C869" i="1"/>
  <c r="G869" i="1" s="1"/>
  <c r="D868" i="1"/>
  <c r="C868" i="1"/>
  <c r="G868" i="1" s="1"/>
  <c r="H867" i="1"/>
  <c r="D867" i="1"/>
  <c r="C867" i="1"/>
  <c r="G867" i="1" s="1"/>
  <c r="H866" i="1"/>
  <c r="D866" i="1"/>
  <c r="C866" i="1"/>
  <c r="G866" i="1" s="1"/>
  <c r="D865" i="1"/>
  <c r="C865" i="1"/>
  <c r="G865" i="1" s="1"/>
  <c r="D864" i="1"/>
  <c r="C864" i="1"/>
  <c r="G864" i="1" s="1"/>
  <c r="H863" i="1"/>
  <c r="D863" i="1"/>
  <c r="C863" i="1"/>
  <c r="G863" i="1" s="1"/>
  <c r="H862" i="1"/>
  <c r="D862" i="1"/>
  <c r="C862" i="1"/>
  <c r="G862" i="1" s="1"/>
  <c r="D861" i="1"/>
  <c r="C861" i="1"/>
  <c r="G861" i="1" s="1"/>
  <c r="D860" i="1"/>
  <c r="C860" i="1"/>
  <c r="G860" i="1" s="1"/>
  <c r="H859" i="1"/>
  <c r="D859" i="1"/>
  <c r="C859" i="1"/>
  <c r="G859" i="1" s="1"/>
  <c r="H858" i="1"/>
  <c r="D858" i="1"/>
  <c r="C858" i="1"/>
  <c r="G858" i="1" s="1"/>
  <c r="D857" i="1"/>
  <c r="C857" i="1"/>
  <c r="G857" i="1" s="1"/>
  <c r="D856" i="1"/>
  <c r="C856" i="1"/>
  <c r="G856" i="1" s="1"/>
  <c r="H855" i="1"/>
  <c r="D855" i="1"/>
  <c r="C855" i="1"/>
  <c r="G855" i="1" s="1"/>
  <c r="H854" i="1"/>
  <c r="D854" i="1"/>
  <c r="C854" i="1"/>
  <c r="G854" i="1" s="1"/>
  <c r="D853" i="1"/>
  <c r="C853" i="1"/>
  <c r="G853" i="1" s="1"/>
  <c r="D852" i="1"/>
  <c r="C852" i="1"/>
  <c r="G852" i="1" s="1"/>
  <c r="H851" i="1"/>
  <c r="D851" i="1"/>
  <c r="C851" i="1"/>
  <c r="G851" i="1" s="1"/>
  <c r="H850" i="1"/>
  <c r="D850" i="1"/>
  <c r="C850" i="1"/>
  <c r="G850" i="1" s="1"/>
  <c r="D849" i="1"/>
  <c r="C849" i="1"/>
  <c r="G849" i="1" s="1"/>
  <c r="D848" i="1"/>
  <c r="C848" i="1"/>
  <c r="G848" i="1" s="1"/>
  <c r="H847" i="1"/>
  <c r="D847" i="1"/>
  <c r="C847" i="1"/>
  <c r="G847" i="1" s="1"/>
  <c r="H846" i="1"/>
  <c r="D846" i="1"/>
  <c r="C846" i="1"/>
  <c r="G846" i="1" s="1"/>
  <c r="D845" i="1"/>
  <c r="C845" i="1"/>
  <c r="G845" i="1" s="1"/>
  <c r="D844" i="1"/>
  <c r="C844" i="1"/>
  <c r="G844" i="1" s="1"/>
  <c r="H843" i="1"/>
  <c r="D843" i="1"/>
  <c r="C843" i="1"/>
  <c r="G843" i="1" s="1"/>
  <c r="H842" i="1"/>
  <c r="D842" i="1"/>
  <c r="C842" i="1"/>
  <c r="G842" i="1" s="1"/>
  <c r="D841" i="1"/>
  <c r="C841" i="1"/>
  <c r="G841" i="1" s="1"/>
  <c r="D840" i="1"/>
  <c r="C840" i="1"/>
  <c r="G840" i="1" s="1"/>
  <c r="H839" i="1"/>
  <c r="D839" i="1"/>
  <c r="C839" i="1"/>
  <c r="G839" i="1" s="1"/>
  <c r="H838" i="1"/>
  <c r="D838" i="1"/>
  <c r="C838" i="1"/>
  <c r="G838" i="1" s="1"/>
  <c r="D837" i="1"/>
  <c r="C837" i="1"/>
  <c r="G837" i="1" s="1"/>
  <c r="D836" i="1"/>
  <c r="C836" i="1"/>
  <c r="G836" i="1" s="1"/>
  <c r="H835" i="1"/>
  <c r="D835" i="1"/>
  <c r="C835" i="1"/>
  <c r="G835" i="1" s="1"/>
  <c r="H834" i="1"/>
  <c r="D834" i="1"/>
  <c r="C834" i="1"/>
  <c r="G834" i="1" s="1"/>
  <c r="D833" i="1"/>
  <c r="C833" i="1"/>
  <c r="G833" i="1" s="1"/>
  <c r="D832" i="1"/>
  <c r="C832" i="1"/>
  <c r="G832" i="1" s="1"/>
  <c r="H831" i="1"/>
  <c r="D831" i="1"/>
  <c r="C831" i="1"/>
  <c r="G831" i="1" s="1"/>
  <c r="H830" i="1"/>
  <c r="D830" i="1"/>
  <c r="C830" i="1"/>
  <c r="G830" i="1" s="1"/>
  <c r="D829" i="1"/>
  <c r="C829" i="1"/>
  <c r="G829" i="1" s="1"/>
  <c r="D828" i="1"/>
  <c r="C828" i="1"/>
  <c r="G828" i="1" s="1"/>
  <c r="H827" i="1"/>
  <c r="D827" i="1"/>
  <c r="C827" i="1"/>
  <c r="G827" i="1" s="1"/>
  <c r="H826" i="1"/>
  <c r="D826" i="1"/>
  <c r="C826" i="1"/>
  <c r="G826" i="1" s="1"/>
  <c r="D825" i="1"/>
  <c r="C825" i="1"/>
  <c r="G825" i="1" s="1"/>
  <c r="D824" i="1"/>
  <c r="C824" i="1"/>
  <c r="G824" i="1" s="1"/>
  <c r="H823" i="1"/>
  <c r="D823" i="1"/>
  <c r="C823" i="1"/>
  <c r="G823" i="1" s="1"/>
  <c r="H822" i="1"/>
  <c r="D822" i="1"/>
  <c r="C822" i="1"/>
  <c r="G822" i="1" s="1"/>
  <c r="D821" i="1"/>
  <c r="C821" i="1"/>
  <c r="G821" i="1" s="1"/>
  <c r="D820" i="1"/>
  <c r="C820" i="1"/>
  <c r="G820" i="1" s="1"/>
  <c r="H819" i="1"/>
  <c r="D819" i="1"/>
  <c r="C819" i="1"/>
  <c r="G819" i="1" s="1"/>
  <c r="H818" i="1"/>
  <c r="D818" i="1"/>
  <c r="C818" i="1"/>
  <c r="G818" i="1" s="1"/>
  <c r="D817" i="1"/>
  <c r="C817" i="1"/>
  <c r="G817" i="1" s="1"/>
  <c r="D816" i="1"/>
  <c r="C816" i="1"/>
  <c r="G816" i="1" s="1"/>
  <c r="H815" i="1"/>
  <c r="D815" i="1"/>
  <c r="C815" i="1"/>
  <c r="G815" i="1" s="1"/>
  <c r="H814" i="1"/>
  <c r="D814" i="1"/>
  <c r="C814" i="1"/>
  <c r="G814" i="1" s="1"/>
  <c r="D813" i="1"/>
  <c r="C813" i="1"/>
  <c r="G813" i="1" s="1"/>
  <c r="D812" i="1"/>
  <c r="C812" i="1"/>
  <c r="G812" i="1" s="1"/>
  <c r="H811" i="1"/>
  <c r="D811" i="1"/>
  <c r="C811" i="1"/>
  <c r="G811" i="1" s="1"/>
  <c r="H810" i="1"/>
  <c r="D810" i="1"/>
  <c r="C810" i="1"/>
  <c r="G810" i="1" s="1"/>
  <c r="D809" i="1"/>
  <c r="C809" i="1"/>
  <c r="G809" i="1" s="1"/>
  <c r="D808" i="1"/>
  <c r="C808" i="1"/>
  <c r="G808" i="1" s="1"/>
  <c r="H807" i="1"/>
  <c r="D807" i="1"/>
  <c r="C807" i="1"/>
  <c r="G807" i="1" s="1"/>
  <c r="H806" i="1"/>
  <c r="D806" i="1"/>
  <c r="C806" i="1"/>
  <c r="G806" i="1" s="1"/>
  <c r="D805" i="1"/>
  <c r="C805" i="1"/>
  <c r="G805" i="1" s="1"/>
  <c r="D804" i="1"/>
  <c r="C804" i="1"/>
  <c r="G804" i="1" s="1"/>
  <c r="H803" i="1"/>
  <c r="D803" i="1"/>
  <c r="C803" i="1"/>
  <c r="G803" i="1" s="1"/>
  <c r="H802" i="1"/>
  <c r="D802" i="1"/>
  <c r="C802" i="1"/>
  <c r="G802" i="1" s="1"/>
  <c r="D801" i="1"/>
  <c r="C801" i="1"/>
  <c r="G801" i="1" s="1"/>
  <c r="D800" i="1"/>
  <c r="C800" i="1"/>
  <c r="G800" i="1" s="1"/>
  <c r="H799" i="1"/>
  <c r="D799" i="1"/>
  <c r="C799" i="1"/>
  <c r="G799" i="1" s="1"/>
  <c r="H798" i="1"/>
  <c r="D798" i="1"/>
  <c r="C798" i="1"/>
  <c r="G798" i="1" s="1"/>
  <c r="D797" i="1"/>
  <c r="C797" i="1"/>
  <c r="G797" i="1" s="1"/>
  <c r="D796" i="1"/>
  <c r="C796" i="1"/>
  <c r="G796" i="1" s="1"/>
  <c r="H795" i="1"/>
  <c r="D795" i="1"/>
  <c r="C795" i="1"/>
  <c r="G795" i="1" s="1"/>
  <c r="H794" i="1"/>
  <c r="D794" i="1"/>
  <c r="C794" i="1"/>
  <c r="G794" i="1" s="1"/>
  <c r="D793" i="1"/>
  <c r="C793" i="1"/>
  <c r="G793" i="1" s="1"/>
  <c r="D792" i="1"/>
  <c r="C792" i="1"/>
  <c r="G792" i="1" s="1"/>
  <c r="H791" i="1"/>
  <c r="D791" i="1"/>
  <c r="C791" i="1"/>
  <c r="G791" i="1" s="1"/>
  <c r="H790" i="1"/>
  <c r="D790" i="1"/>
  <c r="C790" i="1"/>
  <c r="G790" i="1" s="1"/>
  <c r="D789" i="1"/>
  <c r="C789" i="1"/>
  <c r="G789" i="1" s="1"/>
  <c r="D788" i="1"/>
  <c r="C788" i="1"/>
  <c r="G788" i="1" s="1"/>
  <c r="H787" i="1"/>
  <c r="D787" i="1"/>
  <c r="C787" i="1"/>
  <c r="G787" i="1" s="1"/>
  <c r="H786" i="1"/>
  <c r="D786" i="1"/>
  <c r="C786" i="1"/>
  <c r="G786" i="1" s="1"/>
  <c r="D785" i="1"/>
  <c r="C785" i="1"/>
  <c r="G785" i="1" s="1"/>
  <c r="D784" i="1"/>
  <c r="C784" i="1"/>
  <c r="G784" i="1" s="1"/>
  <c r="H783" i="1"/>
  <c r="D783" i="1"/>
  <c r="C783" i="1"/>
  <c r="G783" i="1" s="1"/>
  <c r="H782" i="1"/>
  <c r="D782" i="1"/>
  <c r="C782" i="1"/>
  <c r="G782" i="1" s="1"/>
  <c r="D781" i="1"/>
  <c r="C781" i="1"/>
  <c r="G781" i="1" s="1"/>
  <c r="D780" i="1"/>
  <c r="C780" i="1"/>
  <c r="G780" i="1" s="1"/>
  <c r="H779" i="1"/>
  <c r="D779" i="1"/>
  <c r="C779" i="1"/>
  <c r="G779" i="1" s="1"/>
  <c r="H778" i="1"/>
  <c r="D778" i="1"/>
  <c r="C778" i="1"/>
  <c r="G778" i="1" s="1"/>
  <c r="D777" i="1"/>
  <c r="C777" i="1"/>
  <c r="G777" i="1" s="1"/>
  <c r="D776" i="1"/>
  <c r="C776" i="1"/>
  <c r="G776" i="1" s="1"/>
  <c r="H775" i="1"/>
  <c r="D775" i="1"/>
  <c r="C775" i="1"/>
  <c r="G775" i="1" s="1"/>
  <c r="H774" i="1"/>
  <c r="D774" i="1"/>
  <c r="C774" i="1"/>
  <c r="G774" i="1" s="1"/>
  <c r="D773" i="1"/>
  <c r="C773" i="1"/>
  <c r="G773" i="1" s="1"/>
  <c r="D772" i="1"/>
  <c r="C772" i="1"/>
  <c r="G772" i="1" s="1"/>
  <c r="H771" i="1"/>
  <c r="D771" i="1"/>
  <c r="C771" i="1"/>
  <c r="G771" i="1" s="1"/>
  <c r="H770" i="1"/>
  <c r="D770" i="1"/>
  <c r="C770" i="1"/>
  <c r="G770" i="1" s="1"/>
  <c r="D769" i="1"/>
  <c r="C769" i="1"/>
  <c r="G769" i="1" s="1"/>
  <c r="D768" i="1"/>
  <c r="C768" i="1"/>
  <c r="G768" i="1" s="1"/>
  <c r="H767" i="1"/>
  <c r="D767" i="1"/>
  <c r="C767" i="1"/>
  <c r="G767" i="1" s="1"/>
  <c r="H766" i="1"/>
  <c r="D766" i="1"/>
  <c r="C766" i="1"/>
  <c r="G766" i="1" s="1"/>
  <c r="D765" i="1"/>
  <c r="C765" i="1"/>
  <c r="G765" i="1" s="1"/>
  <c r="D764" i="1"/>
  <c r="C764" i="1"/>
  <c r="G764" i="1" s="1"/>
  <c r="H763" i="1"/>
  <c r="D763" i="1"/>
  <c r="C763" i="1"/>
  <c r="G763" i="1" s="1"/>
  <c r="H762" i="1"/>
  <c r="D762" i="1"/>
  <c r="C762" i="1"/>
  <c r="G762" i="1" s="1"/>
  <c r="D761" i="1"/>
  <c r="C761" i="1"/>
  <c r="G761" i="1" s="1"/>
  <c r="D760" i="1"/>
  <c r="C760" i="1"/>
  <c r="G760" i="1" s="1"/>
  <c r="H759" i="1"/>
  <c r="D759" i="1"/>
  <c r="C759" i="1"/>
  <c r="G759" i="1" s="1"/>
  <c r="H758" i="1"/>
  <c r="D758" i="1"/>
  <c r="C758" i="1"/>
  <c r="G758" i="1" s="1"/>
  <c r="D757" i="1"/>
  <c r="C757" i="1"/>
  <c r="G757" i="1" s="1"/>
  <c r="D756" i="1"/>
  <c r="C756" i="1"/>
  <c r="G756" i="1" s="1"/>
  <c r="H755" i="1"/>
  <c r="D755" i="1"/>
  <c r="C755" i="1"/>
  <c r="G755" i="1" s="1"/>
  <c r="H754" i="1"/>
  <c r="D754" i="1"/>
  <c r="C754" i="1"/>
  <c r="G754" i="1" s="1"/>
  <c r="D753" i="1"/>
  <c r="C753" i="1"/>
  <c r="G753" i="1" s="1"/>
  <c r="D752" i="1"/>
  <c r="C752" i="1"/>
  <c r="G752" i="1" s="1"/>
  <c r="H751" i="1"/>
  <c r="D751" i="1"/>
  <c r="C751" i="1"/>
  <c r="G751" i="1" s="1"/>
  <c r="H750" i="1"/>
  <c r="D750" i="1"/>
  <c r="C750" i="1"/>
  <c r="G750" i="1" s="1"/>
  <c r="D749" i="1"/>
  <c r="C749" i="1"/>
  <c r="G749" i="1" s="1"/>
  <c r="D748" i="1"/>
  <c r="C748" i="1"/>
  <c r="G748" i="1" s="1"/>
  <c r="H747" i="1"/>
  <c r="D747" i="1"/>
  <c r="C747" i="1"/>
  <c r="G747" i="1" s="1"/>
  <c r="H746" i="1"/>
  <c r="D746" i="1"/>
  <c r="C746" i="1"/>
  <c r="G746" i="1" s="1"/>
  <c r="D745" i="1"/>
  <c r="C745" i="1"/>
  <c r="G745" i="1" s="1"/>
  <c r="D744" i="1"/>
  <c r="C744" i="1"/>
  <c r="G744" i="1" s="1"/>
  <c r="H743" i="1"/>
  <c r="D743" i="1"/>
  <c r="C743" i="1"/>
  <c r="G743" i="1" s="1"/>
  <c r="H742" i="1"/>
  <c r="D742" i="1"/>
  <c r="C742" i="1"/>
  <c r="G742" i="1" s="1"/>
  <c r="D741" i="1"/>
  <c r="C741" i="1"/>
  <c r="G741" i="1" s="1"/>
  <c r="D740" i="1"/>
  <c r="C740" i="1"/>
  <c r="G740" i="1" s="1"/>
  <c r="H739" i="1"/>
  <c r="D739" i="1"/>
  <c r="C739" i="1"/>
  <c r="G739" i="1" s="1"/>
  <c r="H738" i="1"/>
  <c r="D738" i="1"/>
  <c r="C738" i="1"/>
  <c r="G738" i="1" s="1"/>
  <c r="D737" i="1"/>
  <c r="C737" i="1"/>
  <c r="G737" i="1" s="1"/>
  <c r="D736" i="1"/>
  <c r="C736" i="1"/>
  <c r="G736" i="1" s="1"/>
  <c r="H735" i="1"/>
  <c r="D735" i="1"/>
  <c r="C735" i="1"/>
  <c r="G735" i="1" s="1"/>
  <c r="H734" i="1"/>
  <c r="D734" i="1"/>
  <c r="C734" i="1"/>
  <c r="G734" i="1" s="1"/>
  <c r="D733" i="1"/>
  <c r="C733" i="1"/>
  <c r="G733" i="1" s="1"/>
  <c r="D732" i="1"/>
  <c r="C732" i="1"/>
  <c r="G732" i="1" s="1"/>
  <c r="H731" i="1"/>
  <c r="D731" i="1"/>
  <c r="C731" i="1"/>
  <c r="G731" i="1" s="1"/>
  <c r="H730" i="1"/>
  <c r="D730" i="1"/>
  <c r="C730" i="1"/>
  <c r="G730" i="1" s="1"/>
  <c r="D729" i="1"/>
  <c r="C729" i="1"/>
  <c r="G729" i="1" s="1"/>
  <c r="D728" i="1"/>
  <c r="C728" i="1"/>
  <c r="G728" i="1" s="1"/>
  <c r="H727" i="1"/>
  <c r="D727" i="1"/>
  <c r="C727" i="1"/>
  <c r="G727" i="1" s="1"/>
  <c r="H726" i="1"/>
  <c r="D726" i="1"/>
  <c r="C726" i="1"/>
  <c r="G726" i="1" s="1"/>
  <c r="D725" i="1"/>
  <c r="C725" i="1"/>
  <c r="G725" i="1" s="1"/>
  <c r="D724" i="1"/>
  <c r="C724" i="1"/>
  <c r="G724" i="1" s="1"/>
  <c r="H723" i="1"/>
  <c r="D723" i="1"/>
  <c r="C723" i="1"/>
  <c r="G723" i="1" s="1"/>
  <c r="H722" i="1"/>
  <c r="D722" i="1"/>
  <c r="C722" i="1"/>
  <c r="G722" i="1" s="1"/>
  <c r="G721" i="1"/>
  <c r="D721" i="1"/>
  <c r="C721" i="1"/>
  <c r="H721" i="1" s="1"/>
  <c r="G720" i="1"/>
  <c r="D720" i="1"/>
  <c r="C720" i="1"/>
  <c r="H720" i="1" s="1"/>
  <c r="G719" i="1"/>
  <c r="D719" i="1"/>
  <c r="C719" i="1"/>
  <c r="H719" i="1" s="1"/>
  <c r="G718" i="1"/>
  <c r="D718" i="1"/>
  <c r="C718" i="1"/>
  <c r="H718" i="1" s="1"/>
  <c r="G717" i="1"/>
  <c r="D717" i="1"/>
  <c r="C717" i="1"/>
  <c r="H717" i="1" s="1"/>
  <c r="G716" i="1"/>
  <c r="D716" i="1"/>
  <c r="C716" i="1"/>
  <c r="H716" i="1" s="1"/>
  <c r="G715" i="1"/>
  <c r="D715" i="1"/>
  <c r="C715" i="1"/>
  <c r="H715" i="1" s="1"/>
  <c r="G714" i="1"/>
  <c r="D714" i="1"/>
  <c r="C714" i="1"/>
  <c r="H714" i="1" s="1"/>
  <c r="G713" i="1"/>
  <c r="D713" i="1"/>
  <c r="C713" i="1"/>
  <c r="H713" i="1" s="1"/>
  <c r="G712" i="1"/>
  <c r="D712" i="1"/>
  <c r="C712" i="1"/>
  <c r="H712" i="1" s="1"/>
  <c r="G711" i="1"/>
  <c r="D711" i="1"/>
  <c r="C711" i="1"/>
  <c r="H711" i="1" s="1"/>
  <c r="G710" i="1"/>
  <c r="D710" i="1"/>
  <c r="C710" i="1"/>
  <c r="H710" i="1" s="1"/>
  <c r="G709" i="1"/>
  <c r="D709" i="1"/>
  <c r="C709" i="1"/>
  <c r="H709" i="1" s="1"/>
  <c r="G708" i="1"/>
  <c r="D708" i="1"/>
  <c r="C708" i="1"/>
  <c r="H708" i="1" s="1"/>
  <c r="G707" i="1"/>
  <c r="D707" i="1"/>
  <c r="C707" i="1"/>
  <c r="H707" i="1" s="1"/>
  <c r="G706" i="1"/>
  <c r="D706" i="1"/>
  <c r="C706" i="1"/>
  <c r="H706" i="1" s="1"/>
  <c r="G705" i="1"/>
  <c r="D705" i="1"/>
  <c r="C705" i="1"/>
  <c r="H705" i="1" s="1"/>
  <c r="G704" i="1"/>
  <c r="D704" i="1"/>
  <c r="C704" i="1"/>
  <c r="H704" i="1" s="1"/>
  <c r="G703" i="1"/>
  <c r="D703" i="1"/>
  <c r="C703" i="1"/>
  <c r="H703" i="1" s="1"/>
  <c r="G702" i="1"/>
  <c r="D702" i="1"/>
  <c r="C702" i="1"/>
  <c r="H702" i="1" s="1"/>
  <c r="G701" i="1"/>
  <c r="D701" i="1"/>
  <c r="C701" i="1"/>
  <c r="H701" i="1" s="1"/>
  <c r="G700" i="1"/>
  <c r="D700" i="1"/>
  <c r="C700" i="1"/>
  <c r="H700" i="1" s="1"/>
  <c r="G699" i="1"/>
  <c r="D699" i="1"/>
  <c r="C699" i="1"/>
  <c r="H699" i="1" s="1"/>
  <c r="G698" i="1"/>
  <c r="D698" i="1"/>
  <c r="C698" i="1"/>
  <c r="H698" i="1" s="1"/>
  <c r="G697" i="1"/>
  <c r="D697" i="1"/>
  <c r="C697" i="1"/>
  <c r="H697" i="1" s="1"/>
  <c r="G696" i="1"/>
  <c r="D696" i="1"/>
  <c r="C696" i="1"/>
  <c r="H696" i="1" s="1"/>
  <c r="G695" i="1"/>
  <c r="D695" i="1"/>
  <c r="C695" i="1"/>
  <c r="H695" i="1" s="1"/>
  <c r="G694" i="1"/>
  <c r="D694" i="1"/>
  <c r="C694" i="1"/>
  <c r="H694" i="1" s="1"/>
  <c r="G693" i="1"/>
  <c r="D693" i="1"/>
  <c r="C693" i="1"/>
  <c r="H693" i="1" s="1"/>
  <c r="G692" i="1"/>
  <c r="D692" i="1"/>
  <c r="C692" i="1"/>
  <c r="H692" i="1" s="1"/>
  <c r="G691" i="1"/>
  <c r="D691" i="1"/>
  <c r="C691" i="1"/>
  <c r="H691" i="1" s="1"/>
  <c r="G690" i="1"/>
  <c r="D690" i="1"/>
  <c r="C690" i="1"/>
  <c r="H690" i="1" s="1"/>
  <c r="G689" i="1"/>
  <c r="D689" i="1"/>
  <c r="C689" i="1"/>
  <c r="H689" i="1" s="1"/>
  <c r="G688" i="1"/>
  <c r="D688" i="1"/>
  <c r="C688" i="1"/>
  <c r="H688" i="1" s="1"/>
  <c r="G687" i="1"/>
  <c r="D687" i="1"/>
  <c r="C687" i="1"/>
  <c r="H687" i="1" s="1"/>
  <c r="G686" i="1"/>
  <c r="D686" i="1"/>
  <c r="C686" i="1"/>
  <c r="H686" i="1" s="1"/>
  <c r="G685" i="1"/>
  <c r="D685" i="1"/>
  <c r="C685" i="1"/>
  <c r="H685" i="1" s="1"/>
  <c r="G684" i="1"/>
  <c r="D684" i="1"/>
  <c r="C684" i="1"/>
  <c r="H684" i="1" s="1"/>
  <c r="G683" i="1"/>
  <c r="D683" i="1"/>
  <c r="C683" i="1"/>
  <c r="H683" i="1" s="1"/>
  <c r="G682" i="1"/>
  <c r="D682" i="1"/>
  <c r="C682" i="1"/>
  <c r="H682" i="1" s="1"/>
  <c r="G681" i="1"/>
  <c r="D681" i="1"/>
  <c r="C681" i="1"/>
  <c r="H681" i="1" s="1"/>
  <c r="G680" i="1"/>
  <c r="D680" i="1"/>
  <c r="C680" i="1"/>
  <c r="H680" i="1" s="1"/>
  <c r="G679" i="1"/>
  <c r="D679" i="1"/>
  <c r="C679" i="1"/>
  <c r="H679" i="1" s="1"/>
  <c r="G678" i="1"/>
  <c r="D678" i="1"/>
  <c r="C678" i="1"/>
  <c r="H678" i="1" s="1"/>
  <c r="G677" i="1"/>
  <c r="D677" i="1"/>
  <c r="C677" i="1"/>
  <c r="H677" i="1" s="1"/>
  <c r="G676" i="1"/>
  <c r="D676" i="1"/>
  <c r="C676" i="1"/>
  <c r="H676" i="1" s="1"/>
  <c r="G675" i="1"/>
  <c r="D675" i="1"/>
  <c r="C675" i="1"/>
  <c r="H675" i="1" s="1"/>
  <c r="G674" i="1"/>
  <c r="D674" i="1"/>
  <c r="C674" i="1"/>
  <c r="H674" i="1" s="1"/>
  <c r="G673" i="1"/>
  <c r="D673" i="1"/>
  <c r="C673" i="1"/>
  <c r="H673" i="1" s="1"/>
  <c r="G672" i="1"/>
  <c r="D672" i="1"/>
  <c r="C672" i="1"/>
  <c r="H672" i="1" s="1"/>
  <c r="G671" i="1"/>
  <c r="D671" i="1"/>
  <c r="C671" i="1"/>
  <c r="H671" i="1" s="1"/>
  <c r="G670" i="1"/>
  <c r="D670" i="1"/>
  <c r="C670" i="1"/>
  <c r="H670" i="1" s="1"/>
  <c r="G669" i="1"/>
  <c r="D669" i="1"/>
  <c r="C669" i="1"/>
  <c r="H669" i="1" s="1"/>
  <c r="G668" i="1"/>
  <c r="D668" i="1"/>
  <c r="C668" i="1"/>
  <c r="H668" i="1" s="1"/>
  <c r="G667" i="1"/>
  <c r="D667" i="1"/>
  <c r="C667" i="1"/>
  <c r="H667" i="1" s="1"/>
  <c r="G666" i="1"/>
  <c r="D666" i="1"/>
  <c r="C666" i="1"/>
  <c r="H666" i="1" s="1"/>
  <c r="G665" i="1"/>
  <c r="D665" i="1"/>
  <c r="C665" i="1"/>
  <c r="H665" i="1" s="1"/>
  <c r="G664" i="1"/>
  <c r="D664" i="1"/>
  <c r="C664" i="1"/>
  <c r="H664" i="1" s="1"/>
  <c r="G663" i="1"/>
  <c r="D663" i="1"/>
  <c r="C663" i="1"/>
  <c r="H663" i="1" s="1"/>
  <c r="G662" i="1"/>
  <c r="D662" i="1"/>
  <c r="C662" i="1"/>
  <c r="H662" i="1" s="1"/>
  <c r="G661" i="1"/>
  <c r="D661" i="1"/>
  <c r="C661" i="1"/>
  <c r="H661" i="1" s="1"/>
  <c r="G660" i="1"/>
  <c r="D660" i="1"/>
  <c r="C660" i="1"/>
  <c r="H660" i="1" s="1"/>
  <c r="G659" i="1"/>
  <c r="D659" i="1"/>
  <c r="C659" i="1"/>
  <c r="H659" i="1" s="1"/>
  <c r="G658" i="1"/>
  <c r="D658" i="1"/>
  <c r="C658" i="1"/>
  <c r="H658" i="1" s="1"/>
  <c r="G657" i="1"/>
  <c r="D657" i="1"/>
  <c r="C657" i="1"/>
  <c r="H657" i="1" s="1"/>
  <c r="G656" i="1"/>
  <c r="D656" i="1"/>
  <c r="C656" i="1"/>
  <c r="H656" i="1" s="1"/>
  <c r="G655" i="1"/>
  <c r="D655" i="1"/>
  <c r="C655" i="1"/>
  <c r="H655" i="1" s="1"/>
  <c r="G654" i="1"/>
  <c r="D654" i="1"/>
  <c r="C654" i="1"/>
  <c r="H654" i="1" s="1"/>
  <c r="G653" i="1"/>
  <c r="D653" i="1"/>
  <c r="C653" i="1"/>
  <c r="H653" i="1" s="1"/>
  <c r="G652" i="1"/>
  <c r="D652" i="1"/>
  <c r="C652" i="1"/>
  <c r="H652" i="1" s="1"/>
  <c r="G651" i="1"/>
  <c r="D651" i="1"/>
  <c r="C651" i="1"/>
  <c r="H651" i="1" s="1"/>
  <c r="G650" i="1"/>
  <c r="D650" i="1"/>
  <c r="C650" i="1"/>
  <c r="H650" i="1" s="1"/>
  <c r="G649" i="1"/>
  <c r="D649" i="1"/>
  <c r="C649" i="1"/>
  <c r="H649" i="1" s="1"/>
  <c r="G648" i="1"/>
  <c r="D648" i="1"/>
  <c r="C648" i="1"/>
  <c r="H648" i="1" s="1"/>
  <c r="G647" i="1"/>
  <c r="D647" i="1"/>
  <c r="C647" i="1"/>
  <c r="H647" i="1" s="1"/>
  <c r="G646" i="1"/>
  <c r="D646" i="1"/>
  <c r="C646" i="1"/>
  <c r="H646" i="1" s="1"/>
  <c r="G645" i="1"/>
  <c r="D645" i="1"/>
  <c r="C645" i="1"/>
  <c r="H645" i="1" s="1"/>
  <c r="G644" i="1"/>
  <c r="D644" i="1"/>
  <c r="C644" i="1"/>
  <c r="H644" i="1" s="1"/>
  <c r="G643" i="1"/>
  <c r="D643" i="1"/>
  <c r="C643" i="1"/>
  <c r="H643" i="1" s="1"/>
  <c r="G642" i="1"/>
  <c r="D642" i="1"/>
  <c r="C642" i="1"/>
  <c r="H642" i="1" s="1"/>
  <c r="G641" i="1"/>
  <c r="D641" i="1"/>
  <c r="C641" i="1"/>
  <c r="H641" i="1" s="1"/>
  <c r="D638" i="1"/>
  <c r="D637" i="1"/>
  <c r="H632" i="1"/>
  <c r="D632" i="1"/>
  <c r="C632" i="1"/>
  <c r="G632" i="1" s="1"/>
  <c r="H631" i="1"/>
  <c r="D631" i="1"/>
  <c r="C631" i="1"/>
  <c r="G631" i="1" s="1"/>
  <c r="G628" i="1"/>
  <c r="D628" i="1"/>
  <c r="C628" i="1"/>
  <c r="H628" i="1" s="1"/>
  <c r="G627" i="1"/>
  <c r="D627" i="1"/>
  <c r="C627" i="1"/>
  <c r="H627" i="1" s="1"/>
  <c r="G626" i="1"/>
  <c r="D626" i="1"/>
  <c r="C626" i="1"/>
  <c r="H626" i="1" s="1"/>
  <c r="G625" i="1"/>
  <c r="D625" i="1"/>
  <c r="C625" i="1"/>
  <c r="H625" i="1" s="1"/>
  <c r="G624" i="1"/>
  <c r="D624" i="1"/>
  <c r="C624" i="1"/>
  <c r="H624" i="1" s="1"/>
  <c r="G623" i="1"/>
  <c r="D623" i="1"/>
  <c r="C623" i="1"/>
  <c r="H623" i="1" s="1"/>
  <c r="G622" i="1"/>
  <c r="D622" i="1"/>
  <c r="C622" i="1"/>
  <c r="H622" i="1" s="1"/>
  <c r="G621" i="1"/>
  <c r="D621" i="1"/>
  <c r="C621" i="1"/>
  <c r="H621" i="1" s="1"/>
  <c r="G620" i="1"/>
  <c r="D620" i="1"/>
  <c r="C620" i="1"/>
  <c r="H620" i="1" s="1"/>
  <c r="G619" i="1"/>
  <c r="D619" i="1"/>
  <c r="C619" i="1"/>
  <c r="H619" i="1" s="1"/>
  <c r="G618" i="1"/>
  <c r="D618" i="1"/>
  <c r="C618" i="1"/>
  <c r="H618" i="1" s="1"/>
  <c r="G617" i="1"/>
  <c r="D617" i="1"/>
  <c r="C617" i="1"/>
  <c r="H617" i="1" s="1"/>
  <c r="G616" i="1"/>
  <c r="D616" i="1"/>
  <c r="C616" i="1"/>
  <c r="H616" i="1" s="1"/>
  <c r="G615" i="1"/>
  <c r="D615" i="1"/>
  <c r="C615" i="1"/>
  <c r="H615" i="1" s="1"/>
  <c r="G614" i="1"/>
  <c r="D614" i="1"/>
  <c r="C614" i="1"/>
  <c r="H614" i="1" s="1"/>
  <c r="G613" i="1"/>
  <c r="D613" i="1"/>
  <c r="C613" i="1"/>
  <c r="H613" i="1" s="1"/>
  <c r="G612" i="1"/>
  <c r="D612" i="1"/>
  <c r="C612" i="1"/>
  <c r="H612" i="1" s="1"/>
  <c r="G611" i="1"/>
  <c r="D611" i="1"/>
  <c r="C611" i="1"/>
  <c r="H611" i="1" s="1"/>
  <c r="G610" i="1"/>
  <c r="D610" i="1"/>
  <c r="C610" i="1"/>
  <c r="H610" i="1" s="1"/>
  <c r="G609" i="1"/>
  <c r="D609" i="1"/>
  <c r="C609" i="1"/>
  <c r="H609" i="1" s="1"/>
  <c r="G608" i="1"/>
  <c r="D608" i="1"/>
  <c r="C608" i="1"/>
  <c r="H608" i="1" s="1"/>
  <c r="G607" i="1"/>
  <c r="D607" i="1"/>
  <c r="C607" i="1"/>
  <c r="H607" i="1" s="1"/>
  <c r="G606" i="1"/>
  <c r="D606" i="1"/>
  <c r="C606" i="1"/>
  <c r="H606" i="1" s="1"/>
  <c r="G605" i="1"/>
  <c r="D605" i="1"/>
  <c r="C605" i="1"/>
  <c r="H605" i="1" s="1"/>
  <c r="G604" i="1"/>
  <c r="D604" i="1"/>
  <c r="C604" i="1"/>
  <c r="H604" i="1" s="1"/>
  <c r="G603" i="1"/>
  <c r="D603" i="1"/>
  <c r="C603" i="1"/>
  <c r="H603" i="1" s="1"/>
  <c r="G602" i="1"/>
  <c r="D602" i="1"/>
  <c r="C602" i="1"/>
  <c r="H602" i="1" s="1"/>
  <c r="G601" i="1"/>
  <c r="D601" i="1"/>
  <c r="C601" i="1"/>
  <c r="H601" i="1" s="1"/>
  <c r="G600" i="1"/>
  <c r="D600" i="1"/>
  <c r="C600" i="1"/>
  <c r="H600" i="1" s="1"/>
  <c r="G599" i="1"/>
  <c r="D599" i="1"/>
  <c r="C599" i="1"/>
  <c r="H599" i="1" s="1"/>
  <c r="G598" i="1"/>
  <c r="D598" i="1"/>
  <c r="C598" i="1"/>
  <c r="H598" i="1" s="1"/>
  <c r="G597" i="1"/>
  <c r="D597" i="1"/>
  <c r="C597" i="1"/>
  <c r="H597" i="1" s="1"/>
  <c r="G596" i="1"/>
  <c r="D596" i="1"/>
  <c r="C596" i="1"/>
  <c r="H596" i="1" s="1"/>
  <c r="G595" i="1"/>
  <c r="D595" i="1"/>
  <c r="C595" i="1"/>
  <c r="H595" i="1" s="1"/>
  <c r="G594" i="1"/>
  <c r="D594" i="1"/>
  <c r="C594" i="1"/>
  <c r="H594" i="1" s="1"/>
  <c r="G593" i="1"/>
  <c r="D593" i="1"/>
  <c r="C593" i="1"/>
  <c r="H593" i="1" s="1"/>
  <c r="G592" i="1"/>
  <c r="D592" i="1"/>
  <c r="C592" i="1"/>
  <c r="H592" i="1" s="1"/>
  <c r="G591" i="1"/>
  <c r="D591" i="1"/>
  <c r="C591" i="1"/>
  <c r="H591" i="1" s="1"/>
  <c r="G590" i="1"/>
  <c r="D590" i="1"/>
  <c r="C590" i="1"/>
  <c r="H590" i="1" s="1"/>
  <c r="G589" i="1"/>
  <c r="D589" i="1"/>
  <c r="C589" i="1"/>
  <c r="H589" i="1" s="1"/>
  <c r="G588" i="1"/>
  <c r="D588" i="1"/>
  <c r="C588" i="1"/>
  <c r="H588"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C529" i="1"/>
  <c r="H529" i="1" s="1"/>
  <c r="D528" i="1"/>
  <c r="C528" i="1"/>
  <c r="H528" i="1" s="1"/>
  <c r="D527" i="1"/>
  <c r="C527" i="1"/>
  <c r="H527" i="1" s="1"/>
  <c r="D526" i="1"/>
  <c r="C526" i="1"/>
  <c r="H526" i="1" s="1"/>
  <c r="D525" i="1"/>
  <c r="C525" i="1"/>
  <c r="H525" i="1" s="1"/>
  <c r="D524" i="1"/>
  <c r="C524" i="1"/>
  <c r="H524" i="1" s="1"/>
  <c r="D523" i="1"/>
  <c r="H521" i="1"/>
  <c r="D521" i="1"/>
  <c r="C521" i="1"/>
  <c r="G521" i="1" s="1"/>
  <c r="H520" i="1"/>
  <c r="D520" i="1"/>
  <c r="C520" i="1"/>
  <c r="G520" i="1" s="1"/>
  <c r="H519" i="1"/>
  <c r="D519" i="1"/>
  <c r="C519" i="1"/>
  <c r="G519" i="1" s="1"/>
  <c r="H518" i="1"/>
  <c r="D518" i="1"/>
  <c r="C518" i="1"/>
  <c r="G518" i="1" s="1"/>
  <c r="H517" i="1"/>
  <c r="D517" i="1"/>
  <c r="C517" i="1"/>
  <c r="G517" i="1" s="1"/>
  <c r="H516" i="1"/>
  <c r="D516" i="1"/>
  <c r="C516" i="1"/>
  <c r="G516" i="1" s="1"/>
  <c r="H515" i="1"/>
  <c r="D515" i="1"/>
  <c r="C515" i="1"/>
  <c r="G515" i="1" s="1"/>
  <c r="H514" i="1"/>
  <c r="D514" i="1"/>
  <c r="C514" i="1"/>
  <c r="G514" i="1" s="1"/>
  <c r="H513" i="1"/>
  <c r="D513" i="1"/>
  <c r="C513" i="1"/>
  <c r="G513" i="1" s="1"/>
  <c r="H512" i="1"/>
  <c r="D512" i="1"/>
  <c r="C512" i="1"/>
  <c r="G512" i="1" s="1"/>
  <c r="H511" i="1"/>
  <c r="D511" i="1"/>
  <c r="C511" i="1"/>
  <c r="G511" i="1" s="1"/>
  <c r="H510" i="1"/>
  <c r="D510" i="1"/>
  <c r="C510" i="1"/>
  <c r="G510" i="1" s="1"/>
  <c r="H509" i="1"/>
  <c r="D509" i="1"/>
  <c r="C509" i="1"/>
  <c r="G509" i="1" s="1"/>
  <c r="H508" i="1"/>
  <c r="D508" i="1"/>
  <c r="C508" i="1"/>
  <c r="G508" i="1" s="1"/>
  <c r="H507" i="1"/>
  <c r="D507" i="1"/>
  <c r="C507" i="1"/>
  <c r="G507" i="1" s="1"/>
  <c r="H506" i="1"/>
  <c r="D506" i="1"/>
  <c r="C506" i="1"/>
  <c r="G506" i="1" s="1"/>
  <c r="H505" i="1"/>
  <c r="D505" i="1"/>
  <c r="C505" i="1"/>
  <c r="G505" i="1" s="1"/>
  <c r="H504" i="1"/>
  <c r="D504" i="1"/>
  <c r="C504" i="1"/>
  <c r="G504" i="1" s="1"/>
  <c r="H503" i="1"/>
  <c r="D503" i="1"/>
  <c r="C503" i="1"/>
  <c r="G503" i="1" s="1"/>
  <c r="H502" i="1"/>
  <c r="D502" i="1"/>
  <c r="C502" i="1"/>
  <c r="G502" i="1" s="1"/>
  <c r="H501" i="1"/>
  <c r="D501" i="1"/>
  <c r="C501" i="1"/>
  <c r="G501" i="1" s="1"/>
  <c r="H500" i="1"/>
  <c r="D500" i="1"/>
  <c r="C500" i="1"/>
  <c r="G500" i="1" s="1"/>
  <c r="H499" i="1"/>
  <c r="D499" i="1"/>
  <c r="C499" i="1"/>
  <c r="G499" i="1" s="1"/>
  <c r="H498" i="1"/>
  <c r="D498" i="1"/>
  <c r="C498" i="1"/>
  <c r="G498" i="1" s="1"/>
  <c r="H497" i="1"/>
  <c r="D497" i="1"/>
  <c r="C497" i="1"/>
  <c r="G497" i="1" s="1"/>
  <c r="H496" i="1"/>
  <c r="D496" i="1"/>
  <c r="C496" i="1"/>
  <c r="G496" i="1" s="1"/>
  <c r="H495" i="1"/>
  <c r="D495" i="1"/>
  <c r="C495" i="1"/>
  <c r="G495" i="1" s="1"/>
  <c r="H494" i="1"/>
  <c r="D494" i="1"/>
  <c r="C494" i="1"/>
  <c r="G494" i="1" s="1"/>
  <c r="H493" i="1"/>
  <c r="D493" i="1"/>
  <c r="C493" i="1"/>
  <c r="G493" i="1" s="1"/>
  <c r="H492" i="1"/>
  <c r="D492" i="1"/>
  <c r="C492" i="1"/>
  <c r="G492" i="1" s="1"/>
  <c r="H491" i="1"/>
  <c r="D491" i="1"/>
  <c r="C491" i="1"/>
  <c r="G491" i="1" s="1"/>
  <c r="H490" i="1"/>
  <c r="D490" i="1"/>
  <c r="C490" i="1"/>
  <c r="G490" i="1" s="1"/>
  <c r="H489" i="1"/>
  <c r="D489" i="1"/>
  <c r="C489" i="1"/>
  <c r="G489" i="1" s="1"/>
  <c r="H488" i="1"/>
  <c r="D488" i="1"/>
  <c r="C488" i="1"/>
  <c r="G488" i="1" s="1"/>
  <c r="H487" i="1"/>
  <c r="D487" i="1"/>
  <c r="C487" i="1"/>
  <c r="G487" i="1" s="1"/>
  <c r="H486" i="1"/>
  <c r="D486" i="1"/>
  <c r="C486" i="1"/>
  <c r="G486" i="1" s="1"/>
  <c r="H485" i="1"/>
  <c r="D485" i="1"/>
  <c r="C485" i="1"/>
  <c r="G485" i="1" s="1"/>
  <c r="H484" i="1"/>
  <c r="D484" i="1"/>
  <c r="C484" i="1"/>
  <c r="G484" i="1" s="1"/>
  <c r="H483" i="1"/>
  <c r="D483" i="1"/>
  <c r="C483" i="1"/>
  <c r="G483" i="1" s="1"/>
  <c r="H482" i="1"/>
  <c r="D482" i="1"/>
  <c r="C482" i="1"/>
  <c r="G482" i="1" s="1"/>
  <c r="H481" i="1"/>
  <c r="D481" i="1"/>
  <c r="C481" i="1"/>
  <c r="G481" i="1" s="1"/>
  <c r="H480" i="1"/>
  <c r="D480" i="1"/>
  <c r="C480" i="1"/>
  <c r="G480" i="1" s="1"/>
  <c r="H479" i="1"/>
  <c r="D479" i="1"/>
  <c r="C479" i="1"/>
  <c r="G479" i="1" s="1"/>
  <c r="H477" i="1"/>
  <c r="D477" i="1"/>
  <c r="C477" i="1"/>
  <c r="G477" i="1" s="1"/>
  <c r="H476" i="1"/>
  <c r="D476" i="1"/>
  <c r="C476" i="1"/>
  <c r="G476" i="1" s="1"/>
  <c r="H475" i="1"/>
  <c r="D475" i="1"/>
  <c r="C475" i="1"/>
  <c r="G475" i="1" s="1"/>
  <c r="H474" i="1"/>
  <c r="D474" i="1"/>
  <c r="C474" i="1"/>
  <c r="G474" i="1" s="1"/>
  <c r="H473" i="1"/>
  <c r="D473" i="1"/>
  <c r="C473" i="1"/>
  <c r="G473" i="1" s="1"/>
  <c r="H472" i="1"/>
  <c r="D472" i="1"/>
  <c r="C472" i="1"/>
  <c r="G472" i="1" s="1"/>
  <c r="H471" i="1"/>
  <c r="D471" i="1"/>
  <c r="C471" i="1"/>
  <c r="G471" i="1" s="1"/>
  <c r="H470" i="1"/>
  <c r="D470" i="1"/>
  <c r="C470" i="1"/>
  <c r="G470" i="1" s="1"/>
  <c r="H469" i="1"/>
  <c r="D469" i="1"/>
  <c r="C469" i="1"/>
  <c r="G469" i="1" s="1"/>
  <c r="H468" i="1"/>
  <c r="D468" i="1"/>
  <c r="C468" i="1"/>
  <c r="G468" i="1" s="1"/>
  <c r="H467" i="1"/>
  <c r="D467" i="1"/>
  <c r="C467" i="1"/>
  <c r="G467" i="1" s="1"/>
  <c r="H465" i="1"/>
  <c r="D465" i="1"/>
  <c r="C465" i="1"/>
  <c r="G465" i="1" s="1"/>
  <c r="H464" i="1"/>
  <c r="D464" i="1"/>
  <c r="C464" i="1"/>
  <c r="G464" i="1" s="1"/>
  <c r="H463" i="1"/>
  <c r="D463" i="1"/>
  <c r="C463" i="1"/>
  <c r="G463" i="1" s="1"/>
  <c r="H462" i="1"/>
  <c r="D462" i="1"/>
  <c r="C462" i="1"/>
  <c r="G462" i="1" s="1"/>
  <c r="H461" i="1"/>
  <c r="D461" i="1"/>
  <c r="C461" i="1"/>
  <c r="G461" i="1" s="1"/>
  <c r="H460" i="1"/>
  <c r="D460" i="1"/>
  <c r="C460" i="1"/>
  <c r="G460" i="1" s="1"/>
  <c r="H459" i="1"/>
  <c r="D459" i="1"/>
  <c r="C459" i="1"/>
  <c r="G459" i="1" s="1"/>
  <c r="H458" i="1"/>
  <c r="D458" i="1"/>
  <c r="C458" i="1"/>
  <c r="G458" i="1" s="1"/>
  <c r="H457" i="1"/>
  <c r="D457" i="1"/>
  <c r="C457" i="1"/>
  <c r="G457" i="1" s="1"/>
  <c r="H456" i="1"/>
  <c r="D456" i="1"/>
  <c r="C456" i="1"/>
  <c r="G456" i="1" s="1"/>
  <c r="H455" i="1"/>
  <c r="D455" i="1"/>
  <c r="C455" i="1"/>
  <c r="G455" i="1" s="1"/>
  <c r="H454" i="1"/>
  <c r="D454" i="1"/>
  <c r="C454" i="1"/>
  <c r="G454" i="1" s="1"/>
  <c r="D453" i="1"/>
  <c r="H452" i="1"/>
  <c r="D452" i="1"/>
  <c r="C452" i="1"/>
  <c r="G452" i="1" s="1"/>
  <c r="H451" i="1"/>
  <c r="D451" i="1"/>
  <c r="C451" i="1"/>
  <c r="G451" i="1" s="1"/>
  <c r="H450" i="1"/>
  <c r="D450" i="1"/>
  <c r="C450" i="1"/>
  <c r="G450" i="1" s="1"/>
  <c r="H449" i="1"/>
  <c r="D449" i="1"/>
  <c r="C449" i="1"/>
  <c r="G449" i="1" s="1"/>
  <c r="H448" i="1"/>
  <c r="D448" i="1"/>
  <c r="C448" i="1"/>
  <c r="G448" i="1" s="1"/>
  <c r="H447" i="1"/>
  <c r="D447" i="1"/>
  <c r="C447" i="1"/>
  <c r="G447" i="1" s="1"/>
  <c r="H446" i="1"/>
  <c r="D446" i="1"/>
  <c r="C446" i="1"/>
  <c r="G446" i="1" s="1"/>
  <c r="H445" i="1"/>
  <c r="D445" i="1"/>
  <c r="C445" i="1"/>
  <c r="G445" i="1" s="1"/>
  <c r="H444" i="1"/>
  <c r="D444" i="1"/>
  <c r="C444" i="1"/>
  <c r="G444" i="1" s="1"/>
  <c r="H443" i="1"/>
  <c r="D443" i="1"/>
  <c r="C443" i="1"/>
  <c r="G443" i="1" s="1"/>
  <c r="H442" i="1"/>
  <c r="D442" i="1"/>
  <c r="C442" i="1"/>
  <c r="G442" i="1" s="1"/>
  <c r="H441" i="1"/>
  <c r="D441" i="1"/>
  <c r="C441" i="1"/>
  <c r="G441" i="1" s="1"/>
  <c r="H440" i="1"/>
  <c r="D440" i="1"/>
  <c r="C440" i="1"/>
  <c r="G440" i="1" s="1"/>
  <c r="H439" i="1"/>
  <c r="D439" i="1"/>
  <c r="C439" i="1"/>
  <c r="G439" i="1" s="1"/>
  <c r="H438" i="1"/>
  <c r="D438" i="1"/>
  <c r="C438" i="1"/>
  <c r="G438" i="1" s="1"/>
  <c r="H437" i="1"/>
  <c r="D437" i="1"/>
  <c r="C437" i="1"/>
  <c r="G437" i="1" s="1"/>
  <c r="H436" i="1"/>
  <c r="D436" i="1"/>
  <c r="C436" i="1"/>
  <c r="G436" i="1" s="1"/>
  <c r="H435" i="1"/>
  <c r="D435" i="1"/>
  <c r="C435" i="1"/>
  <c r="G435" i="1" s="1"/>
  <c r="H434" i="1"/>
  <c r="D434" i="1"/>
  <c r="C434" i="1"/>
  <c r="G434" i="1" s="1"/>
  <c r="H433" i="1"/>
  <c r="D433" i="1"/>
  <c r="C433" i="1"/>
  <c r="G433" i="1" s="1"/>
  <c r="H432" i="1"/>
  <c r="D432" i="1"/>
  <c r="C432" i="1"/>
  <c r="G432" i="1" s="1"/>
  <c r="H431" i="1"/>
  <c r="D431" i="1"/>
  <c r="C431" i="1"/>
  <c r="G431" i="1" s="1"/>
  <c r="H430" i="1"/>
  <c r="D430" i="1"/>
  <c r="C430" i="1"/>
  <c r="G430" i="1" s="1"/>
  <c r="H429" i="1"/>
  <c r="D429" i="1"/>
  <c r="C429" i="1"/>
  <c r="G429" i="1" s="1"/>
  <c r="H428" i="1"/>
  <c r="D428" i="1"/>
  <c r="C428" i="1"/>
  <c r="G428" i="1" s="1"/>
  <c r="H427" i="1"/>
  <c r="D427" i="1"/>
  <c r="C427" i="1"/>
  <c r="G427" i="1" s="1"/>
  <c r="H426" i="1"/>
  <c r="D426" i="1"/>
  <c r="C426" i="1"/>
  <c r="G426" i="1" s="1"/>
  <c r="H425" i="1"/>
  <c r="D425" i="1"/>
  <c r="C425" i="1"/>
  <c r="G425" i="1" s="1"/>
  <c r="H424" i="1"/>
  <c r="D424" i="1"/>
  <c r="C424" i="1"/>
  <c r="G424" i="1" s="1"/>
  <c r="H423" i="1"/>
  <c r="D423" i="1"/>
  <c r="C423" i="1"/>
  <c r="G423" i="1" s="1"/>
  <c r="H422" i="1"/>
  <c r="D422" i="1"/>
  <c r="C422" i="1"/>
  <c r="G422" i="1" s="1"/>
  <c r="H421" i="1"/>
  <c r="D421" i="1"/>
  <c r="C421" i="1"/>
  <c r="G421" i="1" s="1"/>
  <c r="H420" i="1"/>
  <c r="D420" i="1"/>
  <c r="C420" i="1"/>
  <c r="G420" i="1" s="1"/>
  <c r="H419" i="1"/>
  <c r="D419" i="1"/>
  <c r="C419" i="1"/>
  <c r="G419" i="1" s="1"/>
  <c r="H418" i="1"/>
  <c r="D418" i="1"/>
  <c r="C418" i="1"/>
  <c r="G418" i="1" s="1"/>
  <c r="H417" i="1"/>
  <c r="D417" i="1"/>
  <c r="C417" i="1"/>
  <c r="G417" i="1" s="1"/>
  <c r="H416" i="1"/>
  <c r="D416" i="1"/>
  <c r="C416" i="1"/>
  <c r="G416" i="1" s="1"/>
  <c r="H415" i="1"/>
  <c r="D415" i="1"/>
  <c r="C415" i="1"/>
  <c r="G415" i="1" s="1"/>
  <c r="H413" i="1"/>
  <c r="D413" i="1"/>
  <c r="C413" i="1"/>
  <c r="G413" i="1" s="1"/>
  <c r="H412" i="1"/>
  <c r="D412" i="1"/>
  <c r="C412" i="1"/>
  <c r="G412" i="1" s="1"/>
  <c r="H411" i="1"/>
  <c r="D411" i="1"/>
  <c r="C411" i="1"/>
  <c r="G411" i="1" s="1"/>
  <c r="H406" i="1"/>
  <c r="D406" i="1"/>
  <c r="C406" i="1"/>
  <c r="G406" i="1" s="1"/>
  <c r="H405" i="1"/>
  <c r="D405" i="1"/>
  <c r="C405" i="1"/>
  <c r="G405" i="1" s="1"/>
  <c r="H404" i="1"/>
  <c r="D404" i="1"/>
  <c r="C404" i="1"/>
  <c r="G404" i="1" s="1"/>
  <c r="H401" i="1"/>
  <c r="D401" i="1"/>
  <c r="C401" i="1"/>
  <c r="G401" i="1" s="1"/>
  <c r="H400" i="1"/>
  <c r="D400" i="1"/>
  <c r="C400" i="1"/>
  <c r="G400" i="1" s="1"/>
  <c r="H399" i="1"/>
  <c r="D399" i="1"/>
  <c r="C399" i="1"/>
  <c r="G399" i="1" s="1"/>
  <c r="H398" i="1"/>
  <c r="D398" i="1"/>
  <c r="C398" i="1"/>
  <c r="G398" i="1" s="1"/>
  <c r="H397" i="1"/>
  <c r="D397" i="1"/>
  <c r="C397" i="1"/>
  <c r="G397" i="1" s="1"/>
  <c r="H396" i="1"/>
  <c r="D396" i="1"/>
  <c r="C396" i="1"/>
  <c r="G396" i="1" s="1"/>
  <c r="H395" i="1"/>
  <c r="D395" i="1"/>
  <c r="C395" i="1"/>
  <c r="G395" i="1" s="1"/>
  <c r="H394" i="1"/>
  <c r="D394" i="1"/>
  <c r="C394" i="1"/>
  <c r="G394" i="1" s="1"/>
  <c r="H393" i="1"/>
  <c r="D393" i="1"/>
  <c r="C393" i="1"/>
  <c r="G393" i="1" s="1"/>
  <c r="H392" i="1"/>
  <c r="D392" i="1"/>
  <c r="C392" i="1"/>
  <c r="G392" i="1" s="1"/>
  <c r="H391" i="1"/>
  <c r="D391" i="1"/>
  <c r="C391" i="1"/>
  <c r="G391" i="1" s="1"/>
  <c r="H390" i="1"/>
  <c r="D390" i="1"/>
  <c r="C390" i="1"/>
  <c r="G390" i="1" s="1"/>
  <c r="H389" i="1"/>
  <c r="D389" i="1"/>
  <c r="C389" i="1"/>
  <c r="G389" i="1" s="1"/>
  <c r="H388" i="1"/>
  <c r="D388" i="1"/>
  <c r="C388" i="1"/>
  <c r="G388" i="1" s="1"/>
  <c r="H387" i="1"/>
  <c r="D387" i="1"/>
  <c r="C387" i="1"/>
  <c r="G387" i="1" s="1"/>
  <c r="H386" i="1"/>
  <c r="D386" i="1"/>
  <c r="C386" i="1"/>
  <c r="G386" i="1" s="1"/>
  <c r="H385" i="1"/>
  <c r="D385" i="1"/>
  <c r="C385" i="1"/>
  <c r="G385" i="1" s="1"/>
  <c r="H384" i="1"/>
  <c r="D384" i="1"/>
  <c r="C384" i="1"/>
  <c r="G384" i="1" s="1"/>
  <c r="H383" i="1"/>
  <c r="D383" i="1"/>
  <c r="C383" i="1"/>
  <c r="G383" i="1" s="1"/>
  <c r="H382" i="1"/>
  <c r="D382" i="1"/>
  <c r="C382" i="1"/>
  <c r="G382" i="1" s="1"/>
  <c r="H381" i="1"/>
  <c r="D381" i="1"/>
  <c r="C381" i="1"/>
  <c r="G381" i="1" s="1"/>
  <c r="H380" i="1"/>
  <c r="D380" i="1"/>
  <c r="C380" i="1"/>
  <c r="G380" i="1" s="1"/>
  <c r="H379" i="1"/>
  <c r="D379" i="1"/>
  <c r="C379" i="1"/>
  <c r="G379" i="1" s="1"/>
  <c r="H378" i="1"/>
  <c r="D378" i="1"/>
  <c r="C378" i="1"/>
  <c r="G378" i="1" s="1"/>
  <c r="H377" i="1"/>
  <c r="D377" i="1"/>
  <c r="C377" i="1"/>
  <c r="G377" i="1" s="1"/>
  <c r="H376" i="1"/>
  <c r="D376" i="1"/>
  <c r="C376" i="1"/>
  <c r="G376" i="1" s="1"/>
  <c r="H375" i="1"/>
  <c r="D375" i="1"/>
  <c r="C375" i="1"/>
  <c r="G375" i="1" s="1"/>
  <c r="H374" i="1"/>
  <c r="D374" i="1"/>
  <c r="C374" i="1"/>
  <c r="G374" i="1" s="1"/>
  <c r="H373" i="1"/>
  <c r="D373" i="1"/>
  <c r="C373" i="1"/>
  <c r="G373" i="1" s="1"/>
  <c r="H372" i="1"/>
  <c r="D372" i="1"/>
  <c r="C372" i="1"/>
  <c r="G372" i="1" s="1"/>
  <c r="H371" i="1"/>
  <c r="D371" i="1"/>
  <c r="C371" i="1"/>
  <c r="G371" i="1" s="1"/>
  <c r="H370" i="1"/>
  <c r="D370" i="1"/>
  <c r="C370" i="1"/>
  <c r="G370" i="1" s="1"/>
  <c r="H369" i="1"/>
  <c r="D369" i="1"/>
  <c r="C369" i="1"/>
  <c r="G369" i="1" s="1"/>
  <c r="H368" i="1"/>
  <c r="D368" i="1"/>
  <c r="C368" i="1"/>
  <c r="G368" i="1" s="1"/>
  <c r="H367" i="1"/>
  <c r="D367" i="1"/>
  <c r="C367" i="1"/>
  <c r="G367" i="1" s="1"/>
  <c r="H366" i="1"/>
  <c r="D366" i="1"/>
  <c r="C366" i="1"/>
  <c r="G366" i="1" s="1"/>
  <c r="H365" i="1"/>
  <c r="D365" i="1"/>
  <c r="C365" i="1"/>
  <c r="G365" i="1" s="1"/>
  <c r="H364" i="1"/>
  <c r="D364" i="1"/>
  <c r="C364" i="1"/>
  <c r="G364" i="1" s="1"/>
  <c r="H363" i="1"/>
  <c r="D363" i="1"/>
  <c r="C363" i="1"/>
  <c r="G363" i="1" s="1"/>
  <c r="H362" i="1"/>
  <c r="D362" i="1"/>
  <c r="C362" i="1"/>
  <c r="G362" i="1" s="1"/>
  <c r="H361" i="1"/>
  <c r="D361" i="1"/>
  <c r="C361" i="1"/>
  <c r="G361" i="1" s="1"/>
  <c r="H360" i="1"/>
  <c r="D360" i="1"/>
  <c r="C360" i="1"/>
  <c r="G360" i="1" s="1"/>
  <c r="H359" i="1"/>
  <c r="D359" i="1"/>
  <c r="C359" i="1"/>
  <c r="G359" i="1" s="1"/>
  <c r="H357" i="1"/>
  <c r="D357" i="1"/>
  <c r="C357" i="1"/>
  <c r="G357" i="1" s="1"/>
  <c r="H356" i="1"/>
  <c r="D356" i="1"/>
  <c r="C356" i="1"/>
  <c r="G356" i="1" s="1"/>
  <c r="H355" i="1"/>
  <c r="D355" i="1"/>
  <c r="C355" i="1"/>
  <c r="G355" i="1" s="1"/>
  <c r="H354" i="1"/>
  <c r="D354" i="1"/>
  <c r="C354" i="1"/>
  <c r="G354" i="1" s="1"/>
  <c r="H353" i="1"/>
  <c r="D353" i="1"/>
  <c r="C353" i="1"/>
  <c r="G353" i="1" s="1"/>
  <c r="H352" i="1"/>
  <c r="D352" i="1"/>
  <c r="C352" i="1"/>
  <c r="G352" i="1" s="1"/>
  <c r="H351" i="1"/>
  <c r="D351" i="1"/>
  <c r="C351" i="1"/>
  <c r="G351" i="1" s="1"/>
  <c r="H350" i="1"/>
  <c r="D350" i="1"/>
  <c r="C350" i="1"/>
  <c r="G350" i="1" s="1"/>
  <c r="H349" i="1"/>
  <c r="D349" i="1"/>
  <c r="C349" i="1"/>
  <c r="G349" i="1" s="1"/>
  <c r="H348" i="1"/>
  <c r="D348" i="1"/>
  <c r="C348" i="1"/>
  <c r="G348" i="1" s="1"/>
  <c r="H347" i="1"/>
  <c r="D347" i="1"/>
  <c r="C347" i="1"/>
  <c r="G347" i="1" s="1"/>
  <c r="D346" i="1"/>
  <c r="H344" i="1"/>
  <c r="D344" i="1"/>
  <c r="C344" i="1"/>
  <c r="G344" i="1" s="1"/>
  <c r="H343" i="1"/>
  <c r="D343" i="1"/>
  <c r="C343" i="1"/>
  <c r="G343" i="1" s="1"/>
  <c r="H342" i="1"/>
  <c r="D342" i="1"/>
  <c r="C342" i="1"/>
  <c r="G342" i="1" s="1"/>
  <c r="H341" i="1"/>
  <c r="D341" i="1"/>
  <c r="C341" i="1"/>
  <c r="G341" i="1" s="1"/>
  <c r="H340" i="1"/>
  <c r="D340" i="1"/>
  <c r="C340" i="1"/>
  <c r="G340" i="1" s="1"/>
  <c r="H339" i="1"/>
  <c r="D339" i="1"/>
  <c r="C339" i="1"/>
  <c r="G339" i="1" s="1"/>
  <c r="H338" i="1"/>
  <c r="D338" i="1"/>
  <c r="C338" i="1"/>
  <c r="G338" i="1" s="1"/>
  <c r="H337" i="1"/>
  <c r="D337" i="1"/>
  <c r="C337" i="1"/>
  <c r="G337" i="1" s="1"/>
  <c r="H336" i="1"/>
  <c r="D336" i="1"/>
  <c r="C336" i="1"/>
  <c r="G336" i="1" s="1"/>
  <c r="H335" i="1"/>
  <c r="D335" i="1"/>
  <c r="C335" i="1"/>
  <c r="G335" i="1" s="1"/>
  <c r="H334" i="1"/>
  <c r="D334" i="1"/>
  <c r="C334" i="1"/>
  <c r="G334" i="1" s="1"/>
  <c r="H333" i="1"/>
  <c r="D333" i="1"/>
  <c r="C333" i="1"/>
  <c r="G333" i="1" s="1"/>
  <c r="H332" i="1"/>
  <c r="D332" i="1"/>
  <c r="C332" i="1"/>
  <c r="G332" i="1" s="1"/>
  <c r="H331" i="1"/>
  <c r="D331" i="1"/>
  <c r="C331" i="1"/>
  <c r="G331" i="1" s="1"/>
  <c r="H330" i="1"/>
  <c r="D330" i="1"/>
  <c r="C330" i="1"/>
  <c r="G330" i="1" s="1"/>
  <c r="H329" i="1"/>
  <c r="D329" i="1"/>
  <c r="C329" i="1"/>
  <c r="G329" i="1" s="1"/>
  <c r="H328" i="1"/>
  <c r="D328" i="1"/>
  <c r="C328" i="1"/>
  <c r="G328" i="1" s="1"/>
  <c r="H327" i="1"/>
  <c r="D327" i="1"/>
  <c r="C327" i="1"/>
  <c r="G327" i="1" s="1"/>
  <c r="H326" i="1"/>
  <c r="D326" i="1"/>
  <c r="C326" i="1"/>
  <c r="G326" i="1" s="1"/>
  <c r="H325" i="1"/>
  <c r="D325" i="1"/>
  <c r="C325" i="1"/>
  <c r="G325" i="1" s="1"/>
  <c r="H324" i="1"/>
  <c r="D324" i="1"/>
  <c r="C324" i="1"/>
  <c r="G324" i="1" s="1"/>
  <c r="H323" i="1"/>
  <c r="D323" i="1"/>
  <c r="C323" i="1"/>
  <c r="G323" i="1" s="1"/>
  <c r="H322" i="1"/>
  <c r="D322" i="1"/>
  <c r="C322" i="1"/>
  <c r="G322" i="1" s="1"/>
  <c r="H321" i="1"/>
  <c r="D321" i="1"/>
  <c r="C321" i="1"/>
  <c r="G321" i="1" s="1"/>
  <c r="H320" i="1"/>
  <c r="D320" i="1"/>
  <c r="C320" i="1"/>
  <c r="G320" i="1" s="1"/>
  <c r="H319" i="1"/>
  <c r="D319" i="1"/>
  <c r="C319" i="1"/>
  <c r="G319" i="1" s="1"/>
  <c r="H318" i="1"/>
  <c r="D318" i="1"/>
  <c r="C318" i="1"/>
  <c r="G318" i="1" s="1"/>
  <c r="H317" i="1"/>
  <c r="D317" i="1"/>
  <c r="C317" i="1"/>
  <c r="G317" i="1" s="1"/>
  <c r="H316" i="1"/>
  <c r="D316" i="1"/>
  <c r="C316" i="1"/>
  <c r="G316" i="1" s="1"/>
  <c r="H315" i="1"/>
  <c r="D315" i="1"/>
  <c r="C315" i="1"/>
  <c r="G315" i="1" s="1"/>
  <c r="H314" i="1"/>
  <c r="D314" i="1"/>
  <c r="C314" i="1"/>
  <c r="G314" i="1" s="1"/>
  <c r="H313" i="1"/>
  <c r="D313" i="1"/>
  <c r="C313" i="1"/>
  <c r="G313" i="1" s="1"/>
  <c r="H312" i="1"/>
  <c r="D312" i="1"/>
  <c r="C312" i="1"/>
  <c r="G312" i="1" s="1"/>
  <c r="H311" i="1"/>
  <c r="D311" i="1"/>
  <c r="C311" i="1"/>
  <c r="G311" i="1" s="1"/>
  <c r="H310" i="1"/>
  <c r="D310" i="1"/>
  <c r="C310" i="1"/>
  <c r="G310" i="1" s="1"/>
  <c r="H309" i="1"/>
  <c r="D309" i="1"/>
  <c r="C309" i="1"/>
  <c r="G309" i="1" s="1"/>
  <c r="H308" i="1"/>
  <c r="D308" i="1"/>
  <c r="C308" i="1"/>
  <c r="G308" i="1" s="1"/>
  <c r="H307" i="1"/>
  <c r="D307" i="1"/>
  <c r="C307" i="1"/>
  <c r="G307" i="1" s="1"/>
  <c r="H305" i="1"/>
  <c r="D305" i="1"/>
  <c r="C305" i="1"/>
  <c r="G305" i="1" s="1"/>
  <c r="H304" i="1"/>
  <c r="D304" i="1"/>
  <c r="C304" i="1"/>
  <c r="G304" i="1" s="1"/>
  <c r="H303" i="1"/>
  <c r="D303" i="1"/>
  <c r="C303" i="1"/>
  <c r="G303" i="1" s="1"/>
  <c r="H302" i="1"/>
  <c r="D302" i="1"/>
  <c r="C302" i="1"/>
  <c r="G302" i="1" s="1"/>
  <c r="H301" i="1"/>
  <c r="D301" i="1"/>
  <c r="C301" i="1"/>
  <c r="G301" i="1" s="1"/>
  <c r="H300" i="1"/>
  <c r="D300" i="1"/>
  <c r="C300" i="1"/>
  <c r="G300" i="1" s="1"/>
  <c r="H299" i="1"/>
  <c r="D299" i="1"/>
  <c r="C299" i="1"/>
  <c r="G299" i="1" s="1"/>
  <c r="H298" i="1"/>
  <c r="D298" i="1"/>
  <c r="C298" i="1"/>
  <c r="G298" i="1" s="1"/>
  <c r="H297" i="1"/>
  <c r="D297" i="1"/>
  <c r="C297" i="1"/>
  <c r="G297" i="1" s="1"/>
  <c r="H296" i="1"/>
  <c r="D296" i="1"/>
  <c r="C296" i="1"/>
  <c r="G296" i="1" s="1"/>
  <c r="H295" i="1"/>
  <c r="D295" i="1"/>
  <c r="C295" i="1"/>
  <c r="G295" i="1" s="1"/>
  <c r="D294" i="1"/>
  <c r="H292" i="1"/>
  <c r="D292" i="1"/>
  <c r="C292" i="1"/>
  <c r="G292" i="1" s="1"/>
  <c r="H291" i="1"/>
  <c r="D291" i="1"/>
  <c r="C291" i="1"/>
  <c r="G291" i="1" s="1"/>
  <c r="H290" i="1"/>
  <c r="D290" i="1"/>
  <c r="C290" i="1"/>
  <c r="G290" i="1" s="1"/>
  <c r="H289" i="1"/>
  <c r="D289" i="1"/>
  <c r="C289" i="1"/>
  <c r="G289" i="1" s="1"/>
  <c r="H288" i="1"/>
  <c r="D288" i="1"/>
  <c r="C288" i="1"/>
  <c r="G288" i="1" s="1"/>
  <c r="H284" i="1"/>
  <c r="D284" i="1"/>
  <c r="C284" i="1"/>
  <c r="G284" i="1" s="1"/>
  <c r="H283" i="1"/>
  <c r="D283" i="1"/>
  <c r="C283" i="1"/>
  <c r="G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H274" i="1"/>
  <c r="D274" i="1"/>
  <c r="C274" i="1"/>
  <c r="G274" i="1" s="1"/>
  <c r="H273" i="1"/>
  <c r="D273" i="1"/>
  <c r="C273" i="1"/>
  <c r="G273" i="1" s="1"/>
  <c r="H272" i="1"/>
  <c r="D272" i="1"/>
  <c r="C272" i="1"/>
  <c r="G272" i="1" s="1"/>
  <c r="H271" i="1"/>
  <c r="D271" i="1"/>
  <c r="C271" i="1"/>
  <c r="G271" i="1" s="1"/>
  <c r="H270" i="1"/>
  <c r="D270" i="1"/>
  <c r="C270" i="1"/>
  <c r="G270" i="1" s="1"/>
  <c r="H269" i="1"/>
  <c r="D269" i="1"/>
  <c r="C269" i="1"/>
  <c r="G269" i="1" s="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G262" i="1" s="1"/>
  <c r="H261" i="1"/>
  <c r="D261" i="1"/>
  <c r="C261" i="1"/>
  <c r="G261" i="1" s="1"/>
  <c r="H260" i="1"/>
  <c r="D260" i="1"/>
  <c r="C260" i="1"/>
  <c r="G260" i="1" s="1"/>
  <c r="H258" i="1"/>
  <c r="D258" i="1"/>
  <c r="C258" i="1"/>
  <c r="G258" i="1" s="1"/>
  <c r="H257" i="1"/>
  <c r="D257" i="1"/>
  <c r="C257" i="1"/>
  <c r="G257" i="1" s="1"/>
  <c r="H256" i="1"/>
  <c r="D256" i="1"/>
  <c r="C256" i="1"/>
  <c r="G256" i="1" s="1"/>
  <c r="H255" i="1"/>
  <c r="D255" i="1"/>
  <c r="C255" i="1"/>
  <c r="G255" i="1" s="1"/>
  <c r="H254" i="1"/>
  <c r="D254" i="1"/>
  <c r="C254" i="1"/>
  <c r="G254" i="1" s="1"/>
  <c r="H253" i="1"/>
  <c r="D253" i="1"/>
  <c r="C253" i="1"/>
  <c r="G253" i="1" s="1"/>
  <c r="H252" i="1"/>
  <c r="D252" i="1"/>
  <c r="C252" i="1"/>
  <c r="G252" i="1" s="1"/>
  <c r="H251" i="1"/>
  <c r="D251" i="1"/>
  <c r="C251" i="1"/>
  <c r="G251" i="1" s="1"/>
  <c r="H250" i="1"/>
  <c r="D250" i="1"/>
  <c r="C250" i="1"/>
  <c r="G250" i="1" s="1"/>
  <c r="H249" i="1"/>
  <c r="D249" i="1"/>
  <c r="C249" i="1"/>
  <c r="G249" i="1" s="1"/>
  <c r="D248" i="1"/>
  <c r="H247" i="1"/>
  <c r="D247" i="1"/>
  <c r="C247" i="1"/>
  <c r="G247" i="1" s="1"/>
  <c r="H246" i="1"/>
  <c r="D246" i="1"/>
  <c r="C246" i="1"/>
  <c r="G246" i="1" s="1"/>
  <c r="H245" i="1"/>
  <c r="D245" i="1"/>
  <c r="C245" i="1"/>
  <c r="G245" i="1" s="1"/>
  <c r="H244" i="1"/>
  <c r="D244" i="1"/>
  <c r="C244" i="1"/>
  <c r="G244" i="1" s="1"/>
  <c r="H243" i="1"/>
  <c r="D243" i="1"/>
  <c r="C243" i="1"/>
  <c r="G243" i="1" s="1"/>
  <c r="H242" i="1"/>
  <c r="D242" i="1"/>
  <c r="C242" i="1"/>
  <c r="G242" i="1" s="1"/>
  <c r="H241" i="1"/>
  <c r="D241" i="1"/>
  <c r="C241" i="1"/>
  <c r="G241" i="1" s="1"/>
  <c r="H240" i="1"/>
  <c r="D240" i="1"/>
  <c r="C240" i="1"/>
  <c r="G240" i="1" s="1"/>
  <c r="H239" i="1"/>
  <c r="D239" i="1"/>
  <c r="C239" i="1"/>
  <c r="G239" i="1" s="1"/>
  <c r="D238" i="1"/>
  <c r="H238" i="1" s="1"/>
  <c r="C238" i="1"/>
  <c r="H237" i="1"/>
  <c r="D237" i="1"/>
  <c r="C237" i="1"/>
  <c r="G237" i="1" s="1"/>
  <c r="H236" i="1"/>
  <c r="D236" i="1"/>
  <c r="C236" i="1"/>
  <c r="G236" i="1" s="1"/>
  <c r="H235" i="1"/>
  <c r="D235" i="1"/>
  <c r="C235" i="1"/>
  <c r="G235" i="1" s="1"/>
  <c r="H234" i="1"/>
  <c r="D234" i="1"/>
  <c r="C234" i="1"/>
  <c r="G234" i="1" s="1"/>
  <c r="H233" i="1"/>
  <c r="D233" i="1"/>
  <c r="C233" i="1"/>
  <c r="G233" i="1" s="1"/>
  <c r="H232" i="1"/>
  <c r="D232" i="1"/>
  <c r="C232" i="1"/>
  <c r="G232" i="1" s="1"/>
  <c r="H231" i="1"/>
  <c r="D231" i="1"/>
  <c r="C231" i="1"/>
  <c r="G231" i="1" s="1"/>
  <c r="H230" i="1"/>
  <c r="D230" i="1"/>
  <c r="C230" i="1"/>
  <c r="G230" i="1" s="1"/>
  <c r="H229" i="1"/>
  <c r="D229" i="1"/>
  <c r="C229" i="1"/>
  <c r="G229" i="1" s="1"/>
  <c r="H228" i="1"/>
  <c r="D228" i="1"/>
  <c r="C228" i="1"/>
  <c r="G228" i="1" s="1"/>
  <c r="H227" i="1"/>
  <c r="D227" i="1"/>
  <c r="C227" i="1"/>
  <c r="G227" i="1" s="1"/>
  <c r="H226" i="1"/>
  <c r="D226" i="1"/>
  <c r="C226" i="1"/>
  <c r="G226" i="1" s="1"/>
  <c r="H225" i="1"/>
  <c r="D225" i="1"/>
  <c r="C225" i="1"/>
  <c r="G225" i="1" s="1"/>
  <c r="H224" i="1"/>
  <c r="D224" i="1"/>
  <c r="C224" i="1"/>
  <c r="G224" i="1" s="1"/>
  <c r="H223" i="1"/>
  <c r="D223" i="1"/>
  <c r="C223" i="1"/>
  <c r="G223" i="1" s="1"/>
  <c r="H222" i="1"/>
  <c r="D222" i="1"/>
  <c r="C222" i="1"/>
  <c r="G222" i="1" s="1"/>
  <c r="H221" i="1"/>
  <c r="D221" i="1"/>
  <c r="C221" i="1"/>
  <c r="G221" i="1" s="1"/>
  <c r="D220" i="1"/>
  <c r="H219" i="1"/>
  <c r="D219" i="1"/>
  <c r="C219" i="1"/>
  <c r="G219" i="1" s="1"/>
  <c r="H218" i="1"/>
  <c r="D218" i="1"/>
  <c r="C218" i="1"/>
  <c r="G218" i="1" s="1"/>
  <c r="H217" i="1"/>
  <c r="D217" i="1"/>
  <c r="C217" i="1"/>
  <c r="G217" i="1" s="1"/>
  <c r="H216" i="1"/>
  <c r="D216" i="1"/>
  <c r="C216" i="1"/>
  <c r="G216" i="1" s="1"/>
  <c r="H215" i="1"/>
  <c r="D215" i="1"/>
  <c r="C215" i="1"/>
  <c r="G215" i="1" s="1"/>
  <c r="H214" i="1"/>
  <c r="D214" i="1"/>
  <c r="C214" i="1"/>
  <c r="G214" i="1" s="1"/>
  <c r="H213" i="1"/>
  <c r="D213" i="1"/>
  <c r="C213" i="1"/>
  <c r="G213" i="1" s="1"/>
  <c r="H212" i="1"/>
  <c r="D212" i="1"/>
  <c r="C212" i="1"/>
  <c r="G212" i="1" s="1"/>
  <c r="D211" i="1"/>
  <c r="H210" i="1"/>
  <c r="D210" i="1"/>
  <c r="C210" i="1"/>
  <c r="G210" i="1" s="1"/>
  <c r="H209" i="1"/>
  <c r="D209" i="1"/>
  <c r="C209" i="1"/>
  <c r="G209" i="1" s="1"/>
  <c r="H208" i="1"/>
  <c r="D208" i="1"/>
  <c r="C208" i="1"/>
  <c r="G208" i="1" s="1"/>
  <c r="H207" i="1"/>
  <c r="D207" i="1"/>
  <c r="C207" i="1"/>
  <c r="G207" i="1" s="1"/>
  <c r="H206" i="1"/>
  <c r="D206" i="1"/>
  <c r="C206" i="1"/>
  <c r="G206" i="1" s="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H198" i="1"/>
  <c r="D198" i="1"/>
  <c r="C198" i="1"/>
  <c r="G198" i="1" s="1"/>
  <c r="H197" i="1"/>
  <c r="D197" i="1"/>
  <c r="C197" i="1"/>
  <c r="G197" i="1" s="1"/>
  <c r="H196" i="1"/>
  <c r="D196" i="1"/>
  <c r="C196" i="1"/>
  <c r="G196" i="1" s="1"/>
  <c r="H195" i="1"/>
  <c r="D195" i="1"/>
  <c r="C195" i="1"/>
  <c r="G195" i="1" s="1"/>
  <c r="H194" i="1"/>
  <c r="D194" i="1"/>
  <c r="C194" i="1"/>
  <c r="G194" i="1" s="1"/>
  <c r="H193" i="1"/>
  <c r="D193" i="1"/>
  <c r="C193" i="1"/>
  <c r="G193" i="1" s="1"/>
  <c r="H191" i="1"/>
  <c r="D191" i="1"/>
  <c r="C191" i="1"/>
  <c r="G191" i="1" s="1"/>
  <c r="H190" i="1"/>
  <c r="D190" i="1"/>
  <c r="C190" i="1"/>
  <c r="G190" i="1" s="1"/>
  <c r="H189" i="1"/>
  <c r="D189" i="1"/>
  <c r="C189" i="1"/>
  <c r="G189" i="1" s="1"/>
  <c r="H188" i="1"/>
  <c r="D188" i="1"/>
  <c r="C188" i="1"/>
  <c r="G188" i="1" s="1"/>
  <c r="H187" i="1"/>
  <c r="D187" i="1"/>
  <c r="C187" i="1"/>
  <c r="G187" i="1" s="1"/>
  <c r="H186" i="1"/>
  <c r="D186" i="1"/>
  <c r="C186" i="1"/>
  <c r="G186" i="1" s="1"/>
  <c r="H185" i="1"/>
  <c r="D185" i="1"/>
  <c r="C185" i="1"/>
  <c r="G185" i="1" s="1"/>
  <c r="H184" i="1"/>
  <c r="D184" i="1"/>
  <c r="C184" i="1"/>
  <c r="G184" i="1" s="1"/>
  <c r="H183" i="1"/>
  <c r="D183" i="1"/>
  <c r="C183" i="1"/>
  <c r="G183" i="1" s="1"/>
  <c r="H182" i="1"/>
  <c r="D182" i="1"/>
  <c r="C182" i="1"/>
  <c r="G182" i="1" s="1"/>
  <c r="H181" i="1"/>
  <c r="D181" i="1"/>
  <c r="C181" i="1"/>
  <c r="G181" i="1" s="1"/>
  <c r="H180" i="1"/>
  <c r="D180" i="1"/>
  <c r="C180" i="1"/>
  <c r="G180" i="1" s="1"/>
  <c r="H179" i="1"/>
  <c r="D179" i="1"/>
  <c r="C179" i="1"/>
  <c r="G179" i="1" s="1"/>
  <c r="H178" i="1"/>
  <c r="D178" i="1"/>
  <c r="C178" i="1"/>
  <c r="G178" i="1" s="1"/>
  <c r="H177" i="1"/>
  <c r="D177" i="1"/>
  <c r="C177" i="1"/>
  <c r="G177" i="1" s="1"/>
  <c r="H176" i="1"/>
  <c r="D176" i="1"/>
  <c r="C176" i="1"/>
  <c r="G176" i="1" s="1"/>
  <c r="H175" i="1"/>
  <c r="D175" i="1"/>
  <c r="C175" i="1"/>
  <c r="G175" i="1" s="1"/>
  <c r="H174" i="1"/>
  <c r="D174" i="1"/>
  <c r="C174" i="1"/>
  <c r="G174" i="1" s="1"/>
  <c r="H173" i="1"/>
  <c r="D173" i="1"/>
  <c r="C173" i="1"/>
  <c r="G173" i="1" s="1"/>
  <c r="H172" i="1"/>
  <c r="D172" i="1"/>
  <c r="C172" i="1"/>
  <c r="G172" i="1" s="1"/>
  <c r="H171" i="1"/>
  <c r="D171" i="1"/>
  <c r="C171" i="1"/>
  <c r="G171" i="1" s="1"/>
  <c r="H170" i="1"/>
  <c r="D170" i="1"/>
  <c r="C170" i="1"/>
  <c r="G170" i="1" s="1"/>
  <c r="H169" i="1"/>
  <c r="D169" i="1"/>
  <c r="C169" i="1"/>
  <c r="G169" i="1" s="1"/>
  <c r="H168" i="1"/>
  <c r="D168" i="1"/>
  <c r="C168" i="1"/>
  <c r="G168" i="1" s="1"/>
  <c r="H167" i="1"/>
  <c r="D167" i="1"/>
  <c r="C167" i="1"/>
  <c r="G167" i="1" s="1"/>
  <c r="H166" i="1"/>
  <c r="D166" i="1"/>
  <c r="C166" i="1"/>
  <c r="G166" i="1" s="1"/>
  <c r="H165" i="1"/>
  <c r="D165" i="1"/>
  <c r="C165" i="1"/>
  <c r="G165" i="1" s="1"/>
  <c r="H164" i="1"/>
  <c r="D164" i="1"/>
  <c r="C164" i="1"/>
  <c r="G164" i="1" s="1"/>
  <c r="H163" i="1"/>
  <c r="D163" i="1"/>
  <c r="C163" i="1"/>
  <c r="G163" i="1" s="1"/>
  <c r="H162" i="1"/>
  <c r="D162" i="1"/>
  <c r="C162" i="1"/>
  <c r="G162" i="1" s="1"/>
  <c r="H161" i="1"/>
  <c r="D161" i="1"/>
  <c r="C161" i="1"/>
  <c r="G161" i="1" s="1"/>
  <c r="H160" i="1"/>
  <c r="D160" i="1"/>
  <c r="C160" i="1"/>
  <c r="G160" i="1" s="1"/>
  <c r="H158" i="1"/>
  <c r="D158" i="1"/>
  <c r="C158" i="1"/>
  <c r="G158" i="1" s="1"/>
  <c r="H157" i="1"/>
  <c r="D157" i="1"/>
  <c r="C157" i="1"/>
  <c r="G157" i="1" s="1"/>
  <c r="H156" i="1"/>
  <c r="D156" i="1"/>
  <c r="C156" i="1"/>
  <c r="G156" i="1" s="1"/>
  <c r="H155" i="1"/>
  <c r="D155" i="1"/>
  <c r="C155" i="1"/>
  <c r="G155" i="1" s="1"/>
  <c r="H154" i="1"/>
  <c r="D154" i="1"/>
  <c r="C154" i="1"/>
  <c r="G154" i="1" s="1"/>
  <c r="H153" i="1"/>
  <c r="D153" i="1"/>
  <c r="C153" i="1"/>
  <c r="G153" i="1" s="1"/>
  <c r="H152" i="1"/>
  <c r="D152" i="1"/>
  <c r="C152" i="1"/>
  <c r="G152" i="1" s="1"/>
  <c r="H151" i="1"/>
  <c r="D151" i="1"/>
  <c r="C151" i="1"/>
  <c r="G151" i="1" s="1"/>
  <c r="H150" i="1"/>
  <c r="D150" i="1"/>
  <c r="C150" i="1"/>
  <c r="G150" i="1" s="1"/>
  <c r="H149" i="1"/>
  <c r="D149" i="1"/>
  <c r="C149" i="1"/>
  <c r="G149" i="1" s="1"/>
  <c r="H148" i="1"/>
  <c r="D148" i="1"/>
  <c r="C148" i="1"/>
  <c r="G148" i="1" s="1"/>
  <c r="H146"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H136" i="1"/>
  <c r="D136" i="1"/>
  <c r="C136" i="1"/>
  <c r="G136" i="1" s="1"/>
  <c r="H135" i="1"/>
  <c r="D135" i="1"/>
  <c r="C135" i="1"/>
  <c r="G135" i="1" s="1"/>
  <c r="H134" i="1"/>
  <c r="D134" i="1"/>
  <c r="C134" i="1"/>
  <c r="G134" i="1" s="1"/>
  <c r="H133" i="1"/>
  <c r="D133" i="1"/>
  <c r="C133" i="1"/>
  <c r="G133" i="1" s="1"/>
  <c r="H132" i="1"/>
  <c r="D132" i="1"/>
  <c r="C132" i="1"/>
  <c r="G132" i="1" s="1"/>
  <c r="D131" i="1"/>
  <c r="H131" i="1" s="1"/>
  <c r="C131" i="1"/>
  <c r="D130" i="1"/>
  <c r="H130" i="1" s="1"/>
  <c r="C130" i="1"/>
  <c r="G130" i="1" s="1"/>
  <c r="H128" i="1"/>
  <c r="D128" i="1"/>
  <c r="C128" i="1"/>
  <c r="G128" i="1" s="1"/>
  <c r="H127" i="1"/>
  <c r="D127" i="1"/>
  <c r="C127" i="1"/>
  <c r="G127" i="1" s="1"/>
  <c r="H126" i="1"/>
  <c r="D126" i="1"/>
  <c r="C126" i="1"/>
  <c r="G126" i="1" s="1"/>
  <c r="H125" i="1"/>
  <c r="D125" i="1"/>
  <c r="C125" i="1"/>
  <c r="G125" i="1" s="1"/>
  <c r="H124" i="1"/>
  <c r="D124" i="1"/>
  <c r="C124" i="1"/>
  <c r="G124" i="1" s="1"/>
  <c r="H123" i="1"/>
  <c r="D123" i="1"/>
  <c r="C123" i="1"/>
  <c r="G123" i="1" s="1"/>
  <c r="H122" i="1"/>
  <c r="D122" i="1"/>
  <c r="C122" i="1"/>
  <c r="G122" i="1" s="1"/>
  <c r="H121" i="1"/>
  <c r="D121" i="1"/>
  <c r="C121" i="1"/>
  <c r="G121" i="1" s="1"/>
  <c r="H120" i="1"/>
  <c r="D120" i="1"/>
  <c r="C120" i="1"/>
  <c r="G120" i="1" s="1"/>
  <c r="H119" i="1"/>
  <c r="D119" i="1"/>
  <c r="C119" i="1"/>
  <c r="G119" i="1" s="1"/>
  <c r="H118" i="1"/>
  <c r="D118" i="1"/>
  <c r="C118" i="1"/>
  <c r="G118" i="1" s="1"/>
  <c r="H117" i="1"/>
  <c r="D117" i="1"/>
  <c r="C117" i="1"/>
  <c r="G117" i="1" s="1"/>
  <c r="H116" i="1"/>
  <c r="D116" i="1"/>
  <c r="C116" i="1"/>
  <c r="G116" i="1" s="1"/>
  <c r="H115" i="1"/>
  <c r="D115" i="1"/>
  <c r="C115" i="1"/>
  <c r="G115" i="1" s="1"/>
  <c r="H114" i="1"/>
  <c r="D114" i="1"/>
  <c r="C114" i="1"/>
  <c r="G114" i="1" s="1"/>
  <c r="H113" i="1"/>
  <c r="D113" i="1"/>
  <c r="C113" i="1"/>
  <c r="G113" i="1" s="1"/>
  <c r="H112" i="1"/>
  <c r="D112" i="1"/>
  <c r="C112" i="1"/>
  <c r="G112" i="1" s="1"/>
  <c r="H111" i="1"/>
  <c r="D111" i="1"/>
  <c r="C111" i="1"/>
  <c r="G111" i="1" s="1"/>
  <c r="H110" i="1"/>
  <c r="D110" i="1"/>
  <c r="C110" i="1"/>
  <c r="G110" i="1" s="1"/>
  <c r="H109" i="1"/>
  <c r="D109" i="1"/>
  <c r="C109" i="1"/>
  <c r="G109" i="1" s="1"/>
  <c r="H108" i="1"/>
  <c r="D108" i="1"/>
  <c r="C108" i="1"/>
  <c r="G108" i="1" s="1"/>
  <c r="H107" i="1"/>
  <c r="D107" i="1"/>
  <c r="C107" i="1"/>
  <c r="G107" i="1" s="1"/>
  <c r="H106" i="1"/>
  <c r="D106" i="1"/>
  <c r="C106" i="1"/>
  <c r="G106" i="1" s="1"/>
  <c r="H105" i="1"/>
  <c r="D105" i="1"/>
  <c r="C105" i="1"/>
  <c r="G105" i="1" s="1"/>
  <c r="H104" i="1"/>
  <c r="D104" i="1"/>
  <c r="C104" i="1"/>
  <c r="G104" i="1" s="1"/>
  <c r="H103" i="1"/>
  <c r="D103" i="1"/>
  <c r="C103" i="1"/>
  <c r="G103" i="1" s="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H94" i="1"/>
  <c r="D94" i="1"/>
  <c r="C94" i="1"/>
  <c r="G94" i="1" s="1"/>
  <c r="H93" i="1"/>
  <c r="D93" i="1"/>
  <c r="C93" i="1"/>
  <c r="G93" i="1" s="1"/>
  <c r="H92" i="1"/>
  <c r="D92" i="1"/>
  <c r="C92" i="1"/>
  <c r="G92" i="1" s="1"/>
  <c r="H91" i="1"/>
  <c r="D91" i="1"/>
  <c r="C91" i="1"/>
  <c r="G91" i="1" s="1"/>
  <c r="H90" i="1"/>
  <c r="D90" i="1"/>
  <c r="C90" i="1"/>
  <c r="G90" i="1" s="1"/>
  <c r="H89" i="1"/>
  <c r="D89" i="1"/>
  <c r="C89" i="1"/>
  <c r="G89" i="1" s="1"/>
  <c r="H88" i="1"/>
  <c r="D88" i="1"/>
  <c r="C88" i="1"/>
  <c r="G88" i="1" s="1"/>
  <c r="H87" i="1"/>
  <c r="D87" i="1"/>
  <c r="C87" i="1"/>
  <c r="G87" i="1" s="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H79" i="1"/>
  <c r="D79" i="1"/>
  <c r="C79" i="1"/>
  <c r="G79" i="1" s="1"/>
  <c r="H77" i="1"/>
  <c r="D77" i="1"/>
  <c r="C77" i="1"/>
  <c r="G77" i="1" s="1"/>
  <c r="H76" i="1"/>
  <c r="D76" i="1"/>
  <c r="C76" i="1"/>
  <c r="G76" i="1" s="1"/>
  <c r="H75" i="1"/>
  <c r="D75" i="1"/>
  <c r="C75" i="1"/>
  <c r="G75" i="1" s="1"/>
  <c r="H74" i="1"/>
  <c r="D74" i="1"/>
  <c r="C74" i="1"/>
  <c r="G74" i="1" s="1"/>
  <c r="H73" i="1"/>
  <c r="D73" i="1"/>
  <c r="C73" i="1"/>
  <c r="G73" i="1" s="1"/>
  <c r="H72" i="1"/>
  <c r="D72" i="1"/>
  <c r="C72" i="1"/>
  <c r="G72" i="1" s="1"/>
  <c r="H71" i="1"/>
  <c r="D71" i="1"/>
  <c r="C71" i="1"/>
  <c r="G71" i="1" s="1"/>
  <c r="H70" i="1"/>
  <c r="D70" i="1"/>
  <c r="C70" i="1"/>
  <c r="G70" i="1" s="1"/>
  <c r="H69" i="1"/>
  <c r="D69" i="1"/>
  <c r="C69" i="1"/>
  <c r="G69" i="1" s="1"/>
  <c r="H68" i="1"/>
  <c r="D68" i="1"/>
  <c r="C68" i="1"/>
  <c r="G68" i="1" s="1"/>
  <c r="H67" i="1"/>
  <c r="D67" i="1"/>
  <c r="C67" i="1"/>
  <c r="G67" i="1" s="1"/>
  <c r="H66" i="1"/>
  <c r="D66" i="1"/>
  <c r="C66" i="1"/>
  <c r="G66" i="1" s="1"/>
  <c r="H65" i="1"/>
  <c r="D65" i="1"/>
  <c r="C65" i="1"/>
  <c r="G65" i="1" s="1"/>
  <c r="H64" i="1"/>
  <c r="D64" i="1"/>
  <c r="C64" i="1"/>
  <c r="G64" i="1" s="1"/>
  <c r="H63" i="1"/>
  <c r="D63" i="1"/>
  <c r="C63" i="1"/>
  <c r="G63" i="1" s="1"/>
  <c r="H62" i="1"/>
  <c r="D62" i="1"/>
  <c r="C62" i="1"/>
  <c r="G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D46" i="1"/>
  <c r="H45" i="1"/>
  <c r="D45" i="1"/>
  <c r="C45" i="1"/>
  <c r="G45" i="1" s="1"/>
  <c r="H44" i="1"/>
  <c r="D44" i="1"/>
  <c r="C44" i="1"/>
  <c r="G44" i="1" s="1"/>
  <c r="H43" i="1"/>
  <c r="D43" i="1"/>
  <c r="C43" i="1"/>
  <c r="G43" i="1" s="1"/>
  <c r="H42" i="1"/>
  <c r="D42" i="1"/>
  <c r="C42" i="1"/>
  <c r="G42" i="1" s="1"/>
  <c r="H41" i="1"/>
  <c r="D41" i="1"/>
  <c r="C41" i="1"/>
  <c r="G41" i="1" s="1"/>
  <c r="H40" i="1"/>
  <c r="D40" i="1"/>
  <c r="C40" i="1"/>
  <c r="G40" i="1" s="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G238" i="1" l="1"/>
  <c r="G131" i="1"/>
  <c r="H988" i="1"/>
  <c r="G988" i="1"/>
  <c r="H992" i="1"/>
  <c r="G992" i="1"/>
  <c r="H1000" i="1"/>
  <c r="G1000" i="1"/>
  <c r="H1006" i="1"/>
  <c r="G1006" i="1"/>
  <c r="H1012" i="1"/>
  <c r="G1012" i="1"/>
  <c r="H1014" i="1"/>
  <c r="G1014" i="1"/>
  <c r="H1020" i="1"/>
  <c r="G1020" i="1"/>
  <c r="H1022" i="1"/>
  <c r="G1022" i="1"/>
  <c r="H1028" i="1"/>
  <c r="G1028" i="1"/>
  <c r="H1032" i="1"/>
  <c r="G1032" i="1"/>
  <c r="H1038" i="1"/>
  <c r="G1038" i="1"/>
  <c r="H1044" i="1"/>
  <c r="G1044" i="1"/>
  <c r="H1099" i="1"/>
  <c r="G1099" i="1"/>
  <c r="H1157" i="1"/>
  <c r="G1157" i="1"/>
  <c r="H1161" i="1"/>
  <c r="G1161" i="1"/>
  <c r="H1173" i="1"/>
  <c r="G1173" i="1"/>
  <c r="H1177" i="1"/>
  <c r="G1177" i="1"/>
  <c r="H1181" i="1"/>
  <c r="G1181" i="1"/>
  <c r="H1187" i="1"/>
  <c r="G1187" i="1"/>
  <c r="H1195" i="1"/>
  <c r="G1195" i="1"/>
  <c r="H1201" i="1"/>
  <c r="G1201" i="1"/>
  <c r="H1207" i="1"/>
  <c r="G1207" i="1"/>
  <c r="H1213" i="1"/>
  <c r="G1213" i="1"/>
  <c r="H1465" i="1"/>
  <c r="G1465" i="1"/>
  <c r="J1465"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G1351" i="1"/>
  <c r="H1351" i="1"/>
  <c r="G1359" i="1"/>
  <c r="H1359" i="1"/>
  <c r="G1367" i="1"/>
  <c r="H1367" i="1"/>
  <c r="G1375" i="1"/>
  <c r="H1375" i="1"/>
  <c r="H1436" i="1"/>
  <c r="G1436" i="1"/>
  <c r="H1438" i="1"/>
  <c r="G1438" i="1"/>
  <c r="H986" i="1"/>
  <c r="G986" i="1"/>
  <c r="H994" i="1"/>
  <c r="G994" i="1"/>
  <c r="H998" i="1"/>
  <c r="G998" i="1"/>
  <c r="H1002" i="1"/>
  <c r="G1002" i="1"/>
  <c r="H1010" i="1"/>
  <c r="G1010" i="1"/>
  <c r="H1016" i="1"/>
  <c r="G1016" i="1"/>
  <c r="H1024" i="1"/>
  <c r="G1024" i="1"/>
  <c r="H1030" i="1"/>
  <c r="G1030" i="1"/>
  <c r="H1034" i="1"/>
  <c r="G1034" i="1"/>
  <c r="H1036" i="1"/>
  <c r="G1036" i="1"/>
  <c r="H1040" i="1"/>
  <c r="G1040" i="1"/>
  <c r="H1042" i="1"/>
  <c r="G1042" i="1"/>
  <c r="H1159" i="1"/>
  <c r="G1159" i="1"/>
  <c r="H1165" i="1"/>
  <c r="G1165" i="1"/>
  <c r="H1171" i="1"/>
  <c r="G1171" i="1"/>
  <c r="H1179" i="1"/>
  <c r="G1179" i="1"/>
  <c r="H1185" i="1"/>
  <c r="G1185" i="1"/>
  <c r="H1189" i="1"/>
  <c r="G1189" i="1"/>
  <c r="H1193" i="1"/>
  <c r="G1193" i="1"/>
  <c r="H1199" i="1"/>
  <c r="G1199" i="1"/>
  <c r="H1205" i="1"/>
  <c r="G1205" i="1"/>
  <c r="H1211" i="1"/>
  <c r="G1211"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2" i="1"/>
  <c r="G563" i="1"/>
  <c r="G564" i="1"/>
  <c r="G565" i="1"/>
  <c r="G566" i="1"/>
  <c r="G567" i="1"/>
  <c r="G568" i="1"/>
  <c r="G569" i="1"/>
  <c r="G570" i="1"/>
  <c r="G571" i="1"/>
  <c r="G572" i="1"/>
  <c r="G573" i="1"/>
  <c r="G575" i="1"/>
  <c r="G576" i="1"/>
  <c r="G577" i="1"/>
  <c r="G578" i="1"/>
  <c r="G579" i="1"/>
  <c r="G580" i="1"/>
  <c r="G581" i="1"/>
  <c r="G582" i="1"/>
  <c r="G583" i="1"/>
  <c r="G584" i="1"/>
  <c r="G585" i="1"/>
  <c r="G586"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216" i="1"/>
  <c r="G1216" i="1"/>
  <c r="H1218" i="1"/>
  <c r="G1218" i="1"/>
  <c r="H1220" i="1"/>
  <c r="G1220" i="1"/>
  <c r="H996" i="1"/>
  <c r="G996" i="1"/>
  <c r="H1004" i="1"/>
  <c r="G1004" i="1"/>
  <c r="H1008" i="1"/>
  <c r="G1008" i="1"/>
  <c r="H1018" i="1"/>
  <c r="G1018" i="1"/>
  <c r="H1026" i="1"/>
  <c r="G1026" i="1"/>
  <c r="H1155" i="1"/>
  <c r="G1155" i="1"/>
  <c r="H1163" i="1"/>
  <c r="G1163" i="1"/>
  <c r="H1169" i="1"/>
  <c r="G1169" i="1"/>
  <c r="H1175" i="1"/>
  <c r="G1175" i="1"/>
  <c r="H1191" i="1"/>
  <c r="G1191" i="1"/>
  <c r="H1197" i="1"/>
  <c r="G1197" i="1"/>
  <c r="H1203" i="1"/>
  <c r="G1203" i="1"/>
  <c r="H1209" i="1"/>
  <c r="G1209" i="1"/>
  <c r="C159" i="1"/>
  <c r="H724" i="1"/>
  <c r="H728" i="1"/>
  <c r="H732" i="1"/>
  <c r="H736" i="1"/>
  <c r="H740" i="1"/>
  <c r="H744" i="1"/>
  <c r="H748" i="1"/>
  <c r="H752" i="1"/>
  <c r="H756" i="1"/>
  <c r="H760" i="1"/>
  <c r="H764" i="1"/>
  <c r="H768" i="1"/>
  <c r="H772" i="1"/>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1223" i="1"/>
  <c r="G1223" i="1"/>
  <c r="H1225" i="1"/>
  <c r="G1225" i="1"/>
  <c r="H1227" i="1"/>
  <c r="G1227" i="1"/>
  <c r="H1229" i="1"/>
  <c r="G1229" i="1"/>
  <c r="H1231" i="1"/>
  <c r="G1231" i="1"/>
  <c r="H1233" i="1"/>
  <c r="G1233"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95" i="1"/>
  <c r="G1395" i="1"/>
  <c r="H1397" i="1"/>
  <c r="G1397" i="1"/>
  <c r="H1399" i="1"/>
  <c r="G1399" i="1"/>
  <c r="H1401" i="1"/>
  <c r="G1401" i="1"/>
  <c r="H1403" i="1"/>
  <c r="G1403" i="1"/>
  <c r="H1405" i="1"/>
  <c r="G1405" i="1"/>
  <c r="H1407" i="1"/>
  <c r="G1407" i="1"/>
  <c r="H1445" i="1"/>
  <c r="G1445" i="1"/>
  <c r="H1458" i="1"/>
  <c r="G1458" i="1"/>
  <c r="J1458" i="1"/>
  <c r="H1547" i="1"/>
  <c r="G1547" i="1"/>
  <c r="H1579" i="1"/>
  <c r="G1579"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7" i="1"/>
  <c r="G1217" i="1"/>
  <c r="H1219" i="1"/>
  <c r="G1219" i="1"/>
  <c r="H1221" i="1"/>
  <c r="G1221" i="1"/>
  <c r="G1347" i="1"/>
  <c r="H1347" i="1"/>
  <c r="G1355" i="1"/>
  <c r="H1355" i="1"/>
  <c r="G1363" i="1"/>
  <c r="H1363" i="1"/>
  <c r="G1371" i="1"/>
  <c r="H1371" i="1"/>
  <c r="G1379" i="1"/>
  <c r="H1379" i="1"/>
  <c r="H1475" i="1"/>
  <c r="G1475" i="1"/>
  <c r="H1478" i="1"/>
  <c r="G1478" i="1"/>
  <c r="J1478"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224" i="1"/>
  <c r="G1224" i="1"/>
  <c r="H1226" i="1"/>
  <c r="G1226" i="1"/>
  <c r="H1228" i="1"/>
  <c r="G1228" i="1"/>
  <c r="H1230" i="1"/>
  <c r="G1230" i="1"/>
  <c r="H1232" i="1"/>
  <c r="G1232"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G1386" i="1"/>
  <c r="H1386" i="1"/>
  <c r="H1441" i="1"/>
  <c r="G1441" i="1"/>
  <c r="J1441" i="1"/>
  <c r="H1469" i="1"/>
  <c r="G1469" i="1"/>
  <c r="H1471" i="1"/>
  <c r="G1471" i="1"/>
  <c r="J1471" i="1"/>
  <c r="H1389" i="1"/>
  <c r="G1389" i="1"/>
  <c r="H1391" i="1"/>
  <c r="G1391"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46" i="1"/>
  <c r="G1446" i="1"/>
  <c r="I1446" i="1" s="1"/>
  <c r="J1446" i="1"/>
  <c r="H1450" i="1"/>
  <c r="G1450" i="1"/>
  <c r="J1450" i="1"/>
  <c r="G1514" i="1"/>
  <c r="H1514" i="1"/>
  <c r="H1534" i="1"/>
  <c r="G1534" i="1"/>
  <c r="H1566" i="1"/>
  <c r="G1566" i="1"/>
  <c r="D643" i="4"/>
  <c r="F416" i="4"/>
  <c r="F421" i="4"/>
  <c r="F198" i="5"/>
  <c r="D190" i="5"/>
  <c r="H1394" i="1"/>
  <c r="G1394" i="1"/>
  <c r="H1396" i="1"/>
  <c r="G1396" i="1"/>
  <c r="H1398" i="1"/>
  <c r="G1398" i="1"/>
  <c r="H1400" i="1"/>
  <c r="G1400" i="1"/>
  <c r="H1402" i="1"/>
  <c r="G1402" i="1"/>
  <c r="H1404" i="1"/>
  <c r="G1404" i="1"/>
  <c r="H1406" i="1"/>
  <c r="G1406" i="1"/>
  <c r="H1437" i="1"/>
  <c r="G1437" i="1"/>
  <c r="H1439" i="1"/>
  <c r="G1439" i="1"/>
  <c r="I1442" i="1"/>
  <c r="H1443" i="1"/>
  <c r="G1443" i="1"/>
  <c r="I1443" i="1" s="1"/>
  <c r="H1456" i="1"/>
  <c r="G1456" i="1"/>
  <c r="I1456" i="1" s="1"/>
  <c r="J1456" i="1"/>
  <c r="H1460" i="1"/>
  <c r="G1460" i="1"/>
  <c r="I1460" i="1" s="1"/>
  <c r="J1460" i="1"/>
  <c r="H1463" i="1"/>
  <c r="G1463" i="1"/>
  <c r="J1463" i="1"/>
  <c r="H1467" i="1"/>
  <c r="G1467" i="1"/>
  <c r="J1467" i="1"/>
  <c r="H1470" i="1"/>
  <c r="G1470" i="1"/>
  <c r="H1473" i="1"/>
  <c r="G1473" i="1"/>
  <c r="J1473" i="1"/>
  <c r="H1476" i="1"/>
  <c r="G1476" i="1"/>
  <c r="J1476" i="1"/>
  <c r="H1480" i="1"/>
  <c r="G1480" i="1"/>
  <c r="H1484" i="1"/>
  <c r="G1484" i="1"/>
  <c r="H1488" i="1"/>
  <c r="G1488" i="1"/>
  <c r="H1492" i="1"/>
  <c r="G1492" i="1"/>
  <c r="H1496" i="1"/>
  <c r="G1496" i="1"/>
  <c r="H1500" i="1"/>
  <c r="G1500" i="1"/>
  <c r="H1504" i="1"/>
  <c r="G1504" i="1"/>
  <c r="H1508" i="1"/>
  <c r="G1508" i="1"/>
  <c r="H1531" i="1"/>
  <c r="G1531" i="1"/>
  <c r="H1563" i="1"/>
  <c r="G1563" i="1"/>
  <c r="F37" i="4"/>
  <c r="D7" i="4"/>
  <c r="F571" i="4"/>
  <c r="D567" i="4"/>
  <c r="D580" i="4"/>
  <c r="F585" i="4"/>
  <c r="H289" i="9"/>
  <c r="E176" i="5"/>
  <c r="H1345" i="1"/>
  <c r="H1349" i="1"/>
  <c r="H1353" i="1"/>
  <c r="H1357" i="1"/>
  <c r="H1361" i="1"/>
  <c r="H1365" i="1"/>
  <c r="H1369" i="1"/>
  <c r="H1373" i="1"/>
  <c r="H1377" i="1"/>
  <c r="H1381" i="1"/>
  <c r="H1384" i="1"/>
  <c r="H1388" i="1"/>
  <c r="H1390" i="1"/>
  <c r="G1390" i="1"/>
  <c r="H1392" i="1"/>
  <c r="G1392"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J1439" i="1"/>
  <c r="J1443" i="1"/>
  <c r="J1445" i="1"/>
  <c r="H1448" i="1"/>
  <c r="G1448" i="1"/>
  <c r="J1448" i="1"/>
  <c r="H1452" i="1"/>
  <c r="G1452" i="1"/>
  <c r="J1452" i="1"/>
  <c r="I1464" i="1"/>
  <c r="H1511" i="1"/>
  <c r="G1511" i="1"/>
  <c r="H1516" i="1"/>
  <c r="G1516" i="1"/>
  <c r="H1550" i="1"/>
  <c r="G1550" i="1"/>
  <c r="F210" i="4"/>
  <c r="E196" i="4"/>
  <c r="D192" i="1" s="1"/>
  <c r="F78" i="5"/>
  <c r="F242" i="5"/>
  <c r="D238" i="5"/>
  <c r="F99" i="6"/>
  <c r="D89" i="6"/>
  <c r="C1393" i="1"/>
  <c r="H1447" i="1"/>
  <c r="I1447" i="1" s="1"/>
  <c r="H1449" i="1"/>
  <c r="I1449" i="1" s="1"/>
  <c r="H1451" i="1"/>
  <c r="I1451" i="1" s="1"/>
  <c r="H1455" i="1"/>
  <c r="I1455" i="1" s="1"/>
  <c r="H1457" i="1"/>
  <c r="I1457" i="1" s="1"/>
  <c r="H1459" i="1"/>
  <c r="I1459" i="1" s="1"/>
  <c r="H1462" i="1"/>
  <c r="I1462" i="1" s="1"/>
  <c r="H1464" i="1"/>
  <c r="H1466" i="1"/>
  <c r="I1466" i="1" s="1"/>
  <c r="H1468" i="1"/>
  <c r="I1468" i="1" s="1"/>
  <c r="H1472" i="1"/>
  <c r="I1472" i="1" s="1"/>
  <c r="H1474" i="1"/>
  <c r="I1474" i="1" s="1"/>
  <c r="H1477" i="1"/>
  <c r="I1477" i="1" s="1"/>
  <c r="H1479" i="1"/>
  <c r="I1479" i="1" s="1"/>
  <c r="H1538" i="1"/>
  <c r="G1538" i="1"/>
  <c r="H1554" i="1"/>
  <c r="G1554" i="1"/>
  <c r="H1570" i="1"/>
  <c r="G1570" i="1"/>
  <c r="F8" i="4"/>
  <c r="E7" i="4"/>
  <c r="F152" i="4"/>
  <c r="D299" i="4"/>
  <c r="F304" i="4"/>
  <c r="F312" i="4"/>
  <c r="D311" i="4"/>
  <c r="F485" i="4"/>
  <c r="D484" i="4"/>
  <c r="H286" i="9"/>
  <c r="E87" i="5"/>
  <c r="D1065" i="1" s="1"/>
  <c r="F239" i="5"/>
  <c r="E238" i="5"/>
  <c r="G189" i="9"/>
  <c r="E189" i="9" s="1"/>
  <c r="B189" i="9" s="1"/>
  <c r="H1522" i="1"/>
  <c r="G1522" i="1"/>
  <c r="H1526" i="1"/>
  <c r="G1526" i="1"/>
  <c r="H1542" i="1"/>
  <c r="G1542" i="1"/>
  <c r="H1558" i="1"/>
  <c r="G1558" i="1"/>
  <c r="H1574" i="1"/>
  <c r="G1574" i="1"/>
  <c r="F83" i="4"/>
  <c r="D82" i="4"/>
  <c r="F107" i="4"/>
  <c r="D106" i="4"/>
  <c r="F164" i="4"/>
  <c r="E163" i="4"/>
  <c r="D159" i="1" s="1"/>
  <c r="F225" i="4"/>
  <c r="D224" i="4"/>
  <c r="E263" i="4"/>
  <c r="D259" i="1" s="1"/>
  <c r="F268" i="4"/>
  <c r="E298" i="4"/>
  <c r="E311" i="4"/>
  <c r="D306" i="1" s="1"/>
  <c r="D351" i="4"/>
  <c r="F356" i="4"/>
  <c r="F364" i="4"/>
  <c r="D363" i="4"/>
  <c r="D644" i="4"/>
  <c r="F473" i="4"/>
  <c r="D472" i="4"/>
  <c r="E484" i="4"/>
  <c r="D478" i="1" s="1"/>
  <c r="F119" i="5"/>
  <c r="D118" i="5"/>
  <c r="E245" i="5"/>
  <c r="D1222" i="1" s="1"/>
  <c r="G1222" i="1" s="1"/>
  <c r="F246" i="5"/>
  <c r="F10" i="6"/>
  <c r="D5" i="6"/>
  <c r="G297" i="9"/>
  <c r="E297" i="9" s="1"/>
  <c r="H29" i="3"/>
  <c r="G294" i="9"/>
  <c r="E294" i="9" s="1"/>
  <c r="D42" i="8"/>
  <c r="H1510" i="1"/>
  <c r="G1515" i="1"/>
  <c r="G1519" i="1"/>
  <c r="H1530" i="1"/>
  <c r="G1530" i="1"/>
  <c r="G1539" i="1"/>
  <c r="H1546" i="1"/>
  <c r="G1546" i="1"/>
  <c r="G1555" i="1"/>
  <c r="H1562" i="1"/>
  <c r="G1562" i="1"/>
  <c r="G1571" i="1"/>
  <c r="H1578" i="1"/>
  <c r="G1578" i="1"/>
  <c r="F51" i="4"/>
  <c r="D50" i="4"/>
  <c r="E82" i="4"/>
  <c r="D78" i="1" s="1"/>
  <c r="E106" i="4"/>
  <c r="D102" i="1" s="1"/>
  <c r="F253" i="4"/>
  <c r="D252" i="4"/>
  <c r="E350" i="4"/>
  <c r="E363" i="4"/>
  <c r="D358" i="1" s="1"/>
  <c r="E472" i="4"/>
  <c r="D466" i="1" s="1"/>
  <c r="E593" i="4"/>
  <c r="D587" i="1" s="1"/>
  <c r="D12" i="5"/>
  <c r="F45" i="5"/>
  <c r="D177" i="5"/>
  <c r="F180" i="5"/>
  <c r="E141" i="6"/>
  <c r="F36" i="6"/>
  <c r="D35" i="6"/>
  <c r="D43" i="8"/>
  <c r="F245" i="5"/>
  <c r="E35" i="6"/>
  <c r="D114" i="6"/>
  <c r="M212" i="9"/>
  <c r="L212" i="9"/>
  <c r="F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7" i="9"/>
  <c r="E277" i="9" s="1"/>
  <c r="B277" i="9" s="1"/>
  <c r="G191" i="9"/>
  <c r="E191" i="9" s="1"/>
  <c r="G175" i="9"/>
  <c r="E175" i="9" s="1"/>
  <c r="B175" i="9" s="1"/>
  <c r="G164" i="9"/>
  <c r="G163" i="9"/>
  <c r="E163" i="9" s="1"/>
  <c r="B163" i="9" s="1"/>
  <c r="G162" i="9"/>
  <c r="E162" i="9" s="1"/>
  <c r="B162" i="9" s="1"/>
  <c r="G161" i="9"/>
  <c r="E161" i="9" s="1"/>
  <c r="B161" i="9" s="1"/>
  <c r="G160" i="9"/>
  <c r="E160" i="9" s="1"/>
  <c r="B160"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278" i="9"/>
  <c r="E278" i="9" s="1"/>
  <c r="B278"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83" i="9"/>
  <c r="E183" i="9" s="1"/>
  <c r="B183" i="9" s="1"/>
  <c r="G165" i="9"/>
  <c r="G185" i="9"/>
  <c r="E185" i="9" s="1"/>
  <c r="B185" i="9" s="1"/>
  <c r="G177" i="9"/>
  <c r="E177" i="9" s="1"/>
  <c r="B177" i="9" s="1"/>
  <c r="G187" i="9"/>
  <c r="E187" i="9" s="1"/>
  <c r="B187" i="9" s="1"/>
  <c r="G179" i="9"/>
  <c r="E179" i="9" s="1"/>
  <c r="B179" i="9" s="1"/>
  <c r="G174" i="9"/>
  <c r="E174" i="9" s="1"/>
  <c r="B174" i="9" s="1"/>
  <c r="H164" i="9"/>
  <c r="B56" i="9"/>
  <c r="D133" i="4"/>
  <c r="D215" i="4"/>
  <c r="D263" i="4"/>
  <c r="D459" i="4"/>
  <c r="D529" i="4"/>
  <c r="D593" i="4"/>
  <c r="E142" i="9"/>
  <c r="B142" i="9" s="1"/>
  <c r="D7" i="5"/>
  <c r="D69" i="5"/>
  <c r="E146" i="5"/>
  <c r="D1124" i="1" s="1"/>
  <c r="G1124" i="1" s="1"/>
  <c r="E287" i="9"/>
  <c r="B287" i="9" s="1"/>
  <c r="D206" i="5"/>
  <c r="F28" i="6"/>
  <c r="E22" i="9"/>
  <c r="B22" i="9" s="1"/>
  <c r="E30" i="9"/>
  <c r="B30" i="9" s="1"/>
  <c r="E38" i="9"/>
  <c r="B38" i="9" s="1"/>
  <c r="E46" i="9"/>
  <c r="B46" i="9" s="1"/>
  <c r="E54" i="9"/>
  <c r="B54" i="9" s="1"/>
  <c r="H20" i="9"/>
  <c r="G20" i="9"/>
  <c r="D196" i="4"/>
  <c r="E286" i="9"/>
  <c r="B286" i="9" s="1"/>
  <c r="F115" i="6"/>
  <c r="I10" i="9"/>
  <c r="B28" i="9"/>
  <c r="B36" i="9"/>
  <c r="B44" i="9"/>
  <c r="B52" i="9"/>
  <c r="G181" i="9"/>
  <c r="E181" i="9" s="1"/>
  <c r="B181" i="9" s="1"/>
  <c r="B61" i="9"/>
  <c r="B65" i="9"/>
  <c r="B69" i="9"/>
  <c r="B73" i="9"/>
  <c r="E76" i="9"/>
  <c r="B76" i="9" s="1"/>
  <c r="B82" i="9"/>
  <c r="E92" i="9"/>
  <c r="B92" i="9" s="1"/>
  <c r="B98" i="9"/>
  <c r="E108" i="9"/>
  <c r="B108" i="9" s="1"/>
  <c r="B114" i="9"/>
  <c r="E124" i="9"/>
  <c r="B124" i="9" s="1"/>
  <c r="B130" i="9"/>
  <c r="E140" i="9"/>
  <c r="B140" i="9" s="1"/>
  <c r="E144" i="9"/>
  <c r="B144" i="9" s="1"/>
  <c r="B150" i="9"/>
  <c r="B58" i="9"/>
  <c r="B62" i="9"/>
  <c r="B66" i="9"/>
  <c r="B70" i="9"/>
  <c r="B74" i="9"/>
  <c r="E84" i="9"/>
  <c r="B84" i="9" s="1"/>
  <c r="B90" i="9"/>
  <c r="E100" i="9"/>
  <c r="B100" i="9" s="1"/>
  <c r="B106" i="9"/>
  <c r="E116" i="9"/>
  <c r="B116" i="9" s="1"/>
  <c r="B122" i="9"/>
  <c r="E132" i="9"/>
  <c r="B132" i="9" s="1"/>
  <c r="B138" i="9"/>
  <c r="E152" i="9"/>
  <c r="B152" i="9" s="1"/>
  <c r="B158" i="9"/>
  <c r="B213" i="9"/>
  <c r="F218" i="9"/>
  <c r="B218" i="9" s="1"/>
  <c r="B224" i="9"/>
  <c r="F234" i="9"/>
  <c r="B234" i="9" s="1"/>
  <c r="B240" i="9"/>
  <c r="F250" i="9"/>
  <c r="B250" i="9" s="1"/>
  <c r="B256" i="9"/>
  <c r="F266" i="9"/>
  <c r="B266" i="9" s="1"/>
  <c r="B280" i="9"/>
  <c r="B220" i="9"/>
  <c r="F230" i="9"/>
  <c r="B230" i="9" s="1"/>
  <c r="B236" i="9"/>
  <c r="F246" i="9"/>
  <c r="B246" i="9" s="1"/>
  <c r="B252" i="9"/>
  <c r="F262" i="9"/>
  <c r="B262" i="9" s="1"/>
  <c r="B268" i="9"/>
  <c r="D68" i="5" l="1"/>
  <c r="F69" i="5"/>
  <c r="C1047" i="1"/>
  <c r="D528" i="4"/>
  <c r="F529" i="4"/>
  <c r="C523" i="1"/>
  <c r="F133" i="4"/>
  <c r="C129" i="1"/>
  <c r="B191" i="9"/>
  <c r="I35" i="3"/>
  <c r="C1518" i="1"/>
  <c r="F252" i="4"/>
  <c r="C248" i="1"/>
  <c r="F50" i="4"/>
  <c r="C46" i="1"/>
  <c r="K1432" i="9"/>
  <c r="G295" i="9"/>
  <c r="E295" i="9" s="1"/>
  <c r="B295" i="9" s="1"/>
  <c r="I34" i="3"/>
  <c r="C1517" i="1"/>
  <c r="H24" i="3"/>
  <c r="D141" i="6"/>
  <c r="F5" i="6"/>
  <c r="C1299" i="1"/>
  <c r="F118" i="5"/>
  <c r="C1096" i="1"/>
  <c r="E407" i="4"/>
  <c r="D402" i="1" s="1"/>
  <c r="D293" i="1"/>
  <c r="F484" i="4"/>
  <c r="C478" i="1"/>
  <c r="E6" i="4"/>
  <c r="D3" i="1"/>
  <c r="I1452" i="1"/>
  <c r="F7" i="4"/>
  <c r="D6" i="4"/>
  <c r="C3" i="1"/>
  <c r="I1476" i="1"/>
  <c r="I1467" i="1"/>
  <c r="I1439" i="1"/>
  <c r="I1478" i="1"/>
  <c r="G159" i="1"/>
  <c r="H159" i="1"/>
  <c r="H1222" i="1"/>
  <c r="H1124" i="1"/>
  <c r="I1465" i="1"/>
  <c r="F196" i="4"/>
  <c r="C192" i="1"/>
  <c r="D6" i="5"/>
  <c r="H20" i="3"/>
  <c r="F7" i="5"/>
  <c r="C985" i="1"/>
  <c r="H27" i="3"/>
  <c r="C1408" i="1"/>
  <c r="F114" i="6"/>
  <c r="F35" i="6"/>
  <c r="H25" i="3"/>
  <c r="C1329" i="1"/>
  <c r="G289" i="9"/>
  <c r="E289" i="9" s="1"/>
  <c r="B289" i="9" s="1"/>
  <c r="F177" i="5"/>
  <c r="D176" i="5"/>
  <c r="C1154" i="1"/>
  <c r="E293" i="9"/>
  <c r="B294" i="9"/>
  <c r="E420" i="4"/>
  <c r="F82" i="4"/>
  <c r="C78" i="1"/>
  <c r="F146" i="5"/>
  <c r="F299" i="4"/>
  <c r="D298" i="4"/>
  <c r="C294" i="1"/>
  <c r="F238" i="5"/>
  <c r="D237" i="5"/>
  <c r="C1215" i="1"/>
  <c r="E528" i="4"/>
  <c r="F580" i="4"/>
  <c r="C574" i="1"/>
  <c r="F643" i="4"/>
  <c r="C637" i="1"/>
  <c r="I1441" i="1"/>
  <c r="D151" i="4"/>
  <c r="G292" i="9"/>
  <c r="E292" i="9" s="1"/>
  <c r="B292" i="9" s="1"/>
  <c r="F206" i="5"/>
  <c r="C1183" i="1"/>
  <c r="F459" i="4"/>
  <c r="C453" i="1"/>
  <c r="E20" i="9"/>
  <c r="F263" i="4"/>
  <c r="C259" i="1"/>
  <c r="E165" i="9"/>
  <c r="B165" i="9" s="1"/>
  <c r="E164" i="9"/>
  <c r="B164" i="9" s="1"/>
  <c r="I25" i="3"/>
  <c r="D1329" i="1"/>
  <c r="F644" i="4"/>
  <c r="C638" i="1"/>
  <c r="F351" i="4"/>
  <c r="D350" i="4"/>
  <c r="C346" i="1"/>
  <c r="G1065" i="1"/>
  <c r="H1065" i="1"/>
  <c r="F311" i="4"/>
  <c r="C306" i="1"/>
  <c r="E151" i="4"/>
  <c r="H1393" i="1"/>
  <c r="G1393" i="1"/>
  <c r="E175" i="5"/>
  <c r="D1152" i="1" s="1"/>
  <c r="I22" i="3"/>
  <c r="D1153" i="1"/>
  <c r="F567" i="4"/>
  <c r="C561" i="1"/>
  <c r="D420" i="4"/>
  <c r="F163" i="4"/>
  <c r="F593" i="4"/>
  <c r="C587" i="1"/>
  <c r="F215" i="4"/>
  <c r="C211" i="1"/>
  <c r="I28" i="3"/>
  <c r="D1435" i="1"/>
  <c r="F12" i="5"/>
  <c r="C990" i="1"/>
  <c r="E408" i="4"/>
  <c r="D403" i="1" s="1"/>
  <c r="D345" i="1"/>
  <c r="B297" i="9"/>
  <c r="E296" i="9"/>
  <c r="I10" i="3" s="1"/>
  <c r="F472" i="4"/>
  <c r="C466" i="1"/>
  <c r="F363" i="4"/>
  <c r="C358" i="1"/>
  <c r="F224" i="4"/>
  <c r="C220" i="1"/>
  <c r="F106" i="4"/>
  <c r="C102" i="1"/>
  <c r="E237" i="5"/>
  <c r="D1215" i="1"/>
  <c r="F89" i="6"/>
  <c r="C1383" i="1"/>
  <c r="E68" i="5"/>
  <c r="I1448" i="1"/>
  <c r="I1473" i="1"/>
  <c r="I1463" i="1"/>
  <c r="G291" i="9"/>
  <c r="E291" i="9" s="1"/>
  <c r="B291" i="9" s="1"/>
  <c r="F190" i="5"/>
  <c r="C1167" i="1"/>
  <c r="I1450" i="1"/>
  <c r="I1471" i="1"/>
  <c r="I1458" i="1"/>
  <c r="I23" i="3" l="1"/>
  <c r="D1214" i="1"/>
  <c r="G1383" i="1"/>
  <c r="H1383" i="1"/>
  <c r="G102" i="1"/>
  <c r="H102" i="1"/>
  <c r="G358" i="1"/>
  <c r="H358" i="1"/>
  <c r="H990" i="1"/>
  <c r="G990" i="1"/>
  <c r="G211" i="1"/>
  <c r="H211" i="1"/>
  <c r="H1167" i="1"/>
  <c r="G1167" i="1"/>
  <c r="F420" i="4"/>
  <c r="D635" i="4"/>
  <c r="C414" i="1"/>
  <c r="E289" i="4"/>
  <c r="E290" i="4" s="1"/>
  <c r="D286" i="1" s="1"/>
  <c r="I17" i="3"/>
  <c r="D147" i="1"/>
  <c r="G638" i="1"/>
  <c r="H638" i="1"/>
  <c r="B20" i="9"/>
  <c r="E19" i="9"/>
  <c r="H1183" i="1"/>
  <c r="G1183" i="1"/>
  <c r="H985" i="1"/>
  <c r="G985" i="1"/>
  <c r="G192" i="1"/>
  <c r="H192" i="1"/>
  <c r="F6" i="4"/>
  <c r="H16" i="3"/>
  <c r="D412" i="4"/>
  <c r="C2" i="1"/>
  <c r="E412" i="4"/>
  <c r="I16" i="3"/>
  <c r="D2" i="1"/>
  <c r="G1517" i="1"/>
  <c r="H1517" i="1"/>
  <c r="H11" i="3"/>
  <c r="G46" i="1"/>
  <c r="H46" i="1"/>
  <c r="H1518" i="1"/>
  <c r="G1518" i="1"/>
  <c r="H1047" i="1"/>
  <c r="G1047" i="1"/>
  <c r="G220" i="1"/>
  <c r="H220" i="1"/>
  <c r="H561" i="1"/>
  <c r="G561" i="1"/>
  <c r="G346" i="1"/>
  <c r="H346" i="1"/>
  <c r="G637" i="1"/>
  <c r="H637" i="1"/>
  <c r="E636" i="4"/>
  <c r="D630" i="1" s="1"/>
  <c r="D522" i="1"/>
  <c r="G294" i="1"/>
  <c r="H294" i="1"/>
  <c r="G78" i="1"/>
  <c r="H78" i="1"/>
  <c r="G478" i="1"/>
  <c r="H478" i="1"/>
  <c r="G1096" i="1"/>
  <c r="H1096" i="1"/>
  <c r="F141" i="6"/>
  <c r="H28" i="3"/>
  <c r="C1435" i="1"/>
  <c r="H523" i="1"/>
  <c r="G523" i="1"/>
  <c r="D408" i="4"/>
  <c r="F350" i="4"/>
  <c r="C345" i="1"/>
  <c r="G259" i="1"/>
  <c r="H259" i="1"/>
  <c r="G453" i="1"/>
  <c r="H453" i="1"/>
  <c r="H1215" i="1"/>
  <c r="G1215" i="1"/>
  <c r="D407" i="4"/>
  <c r="F298" i="4"/>
  <c r="C293" i="1"/>
  <c r="H1154" i="1"/>
  <c r="G1154" i="1"/>
  <c r="H1329" i="1"/>
  <c r="G1329" i="1"/>
  <c r="H1408" i="1"/>
  <c r="G1408" i="1"/>
  <c r="G248" i="1"/>
  <c r="H248" i="1"/>
  <c r="H21" i="3"/>
  <c r="F68" i="5"/>
  <c r="C1046" i="1"/>
  <c r="G466" i="1"/>
  <c r="H466" i="1"/>
  <c r="H587" i="1"/>
  <c r="G587" i="1"/>
  <c r="G306" i="1"/>
  <c r="H306" i="1"/>
  <c r="I21" i="3"/>
  <c r="D1046" i="1"/>
  <c r="E6" i="5"/>
  <c r="H17" i="3"/>
  <c r="D289" i="4"/>
  <c r="F151" i="4"/>
  <c r="C147" i="1"/>
  <c r="H574" i="1"/>
  <c r="G574" i="1"/>
  <c r="F237" i="5"/>
  <c r="H23" i="3"/>
  <c r="C1214" i="1"/>
  <c r="E635" i="4"/>
  <c r="D629" i="1" s="1"/>
  <c r="D414" i="1"/>
  <c r="H22" i="3"/>
  <c r="F176" i="5"/>
  <c r="D175" i="5"/>
  <c r="C1153" i="1"/>
  <c r="G282" i="9"/>
  <c r="E282" i="9" s="1"/>
  <c r="B282" i="9" s="1"/>
  <c r="G276" i="9"/>
  <c r="C984" i="1"/>
  <c r="G3" i="1"/>
  <c r="H3" i="1"/>
  <c r="H9" i="3"/>
  <c r="H1299" i="1"/>
  <c r="G1299" i="1"/>
  <c r="G299" i="9"/>
  <c r="E299" i="9" s="1"/>
  <c r="G129" i="1"/>
  <c r="H129" i="1"/>
  <c r="D636" i="4"/>
  <c r="F528" i="4"/>
  <c r="C522" i="1"/>
  <c r="F636" i="4" l="1"/>
  <c r="C630" i="1"/>
  <c r="G147" i="1"/>
  <c r="H147" i="1"/>
  <c r="E298" i="9"/>
  <c r="B299" i="9"/>
  <c r="E276" i="9"/>
  <c r="H1214" i="1"/>
  <c r="G1214" i="1"/>
  <c r="F408" i="4"/>
  <c r="C403" i="1"/>
  <c r="F635" i="4"/>
  <c r="C629" i="1"/>
  <c r="H276" i="9"/>
  <c r="D984" i="1"/>
  <c r="H8" i="3" s="1"/>
  <c r="G293" i="1"/>
  <c r="H293" i="1"/>
  <c r="G2" i="1"/>
  <c r="H2" i="1"/>
  <c r="H984" i="1"/>
  <c r="G984" i="1"/>
  <c r="H1046" i="1"/>
  <c r="G1046" i="1"/>
  <c r="G345" i="1"/>
  <c r="H345" i="1"/>
  <c r="N3" i="9"/>
  <c r="I11" i="3"/>
  <c r="D639" i="4"/>
  <c r="D414" i="4"/>
  <c r="F412" i="4"/>
  <c r="C407" i="1"/>
  <c r="E291" i="4"/>
  <c r="D287" i="1" s="1"/>
  <c r="E413" i="4"/>
  <c r="D285" i="1"/>
  <c r="H1153" i="1"/>
  <c r="G1153" i="1"/>
  <c r="H522" i="1"/>
  <c r="G522" i="1"/>
  <c r="K3" i="9"/>
  <c r="I9" i="3"/>
  <c r="F6" i="5"/>
  <c r="F175" i="5"/>
  <c r="C1152" i="1"/>
  <c r="D413" i="4"/>
  <c r="D291" i="4"/>
  <c r="F289" i="4"/>
  <c r="C285" i="1"/>
  <c r="F407" i="4"/>
  <c r="C402" i="1"/>
  <c r="H1435" i="1"/>
  <c r="G1435" i="1"/>
  <c r="E639" i="4"/>
  <c r="E414" i="4"/>
  <c r="D409" i="1" s="1"/>
  <c r="D407" i="1"/>
  <c r="D290" i="4"/>
  <c r="G414" i="1"/>
  <c r="H414" i="1"/>
  <c r="M3" i="9" l="1"/>
  <c r="G402" i="1"/>
  <c r="H402" i="1"/>
  <c r="D640" i="4"/>
  <c r="D415" i="4"/>
  <c r="F413" i="4"/>
  <c r="C408" i="1"/>
  <c r="F291" i="4"/>
  <c r="C287" i="1"/>
  <c r="F414" i="4"/>
  <c r="C409" i="1"/>
  <c r="G403" i="1"/>
  <c r="H403" i="1"/>
  <c r="E275" i="9"/>
  <c r="I8" i="3" s="1"/>
  <c r="B276" i="9"/>
  <c r="G630" i="1"/>
  <c r="H630" i="1"/>
  <c r="E640" i="4"/>
  <c r="E415" i="4"/>
  <c r="D410" i="1" s="1"/>
  <c r="D408" i="1"/>
  <c r="D633" i="1"/>
  <c r="D641" i="4"/>
  <c r="F639" i="4"/>
  <c r="C633" i="1"/>
  <c r="F290" i="4"/>
  <c r="C286" i="1"/>
  <c r="G285" i="1"/>
  <c r="H285" i="1"/>
  <c r="H1152" i="1"/>
  <c r="G1152" i="1"/>
  <c r="G407" i="1"/>
  <c r="H407" i="1"/>
  <c r="H629" i="1"/>
  <c r="G629" i="1"/>
  <c r="E642" i="4" l="1"/>
  <c r="D634" i="1"/>
  <c r="H633" i="1"/>
  <c r="G633" i="1"/>
  <c r="E641" i="4"/>
  <c r="G286" i="1"/>
  <c r="H286" i="1"/>
  <c r="F641" i="4"/>
  <c r="C635" i="1"/>
  <c r="G409" i="1"/>
  <c r="H409" i="1"/>
  <c r="G408" i="1"/>
  <c r="H408" i="1"/>
  <c r="G287" i="1"/>
  <c r="H287" i="1"/>
  <c r="F415" i="4"/>
  <c r="C410" i="1"/>
  <c r="D642" i="4"/>
  <c r="F640" i="4"/>
  <c r="C634" i="1"/>
  <c r="D646" i="4" l="1"/>
  <c r="F642" i="4"/>
  <c r="C636" i="1"/>
  <c r="G410" i="1"/>
  <c r="H410" i="1"/>
  <c r="H634" i="1"/>
  <c r="G634" i="1"/>
  <c r="D645" i="4"/>
  <c r="E645" i="4"/>
  <c r="D635" i="1"/>
  <c r="E646" i="4"/>
  <c r="D636" i="1"/>
  <c r="I18" i="3" l="1"/>
  <c r="D639" i="1"/>
  <c r="H18" i="3"/>
  <c r="F645" i="4"/>
  <c r="C639" i="1"/>
  <c r="H7" i="3"/>
  <c r="H635" i="1"/>
  <c r="G636" i="1"/>
  <c r="H636" i="1"/>
  <c r="G635" i="1"/>
  <c r="I19" i="3"/>
  <c r="D640" i="1"/>
  <c r="H19" i="3"/>
  <c r="F646" i="4"/>
  <c r="C640" i="1"/>
  <c r="J3" i="9" l="1"/>
  <c r="I7" i="3"/>
  <c r="H640" i="1"/>
  <c r="G640" i="1"/>
  <c r="H639" i="1"/>
  <c r="G639" i="1"/>
  <c r="M272" i="9" l="1"/>
  <c r="L272" i="9"/>
  <c r="H18" i="9"/>
  <c r="G18" i="9"/>
  <c r="L16" i="9"/>
  <c r="H15" i="9"/>
  <c r="G17" i="9"/>
  <c r="K11" i="9"/>
  <c r="I5" i="9"/>
  <c r="J11" i="9"/>
  <c r="K6" i="9"/>
  <c r="K9" i="9"/>
  <c r="J5" i="9"/>
  <c r="I6" i="9"/>
  <c r="J17" i="9"/>
  <c r="I9" i="9"/>
  <c r="K10" i="9"/>
  <c r="K13" i="9"/>
  <c r="I7" i="9"/>
  <c r="K8" i="9"/>
  <c r="J9" i="9"/>
  <c r="L15" i="9"/>
  <c r="I17" i="9"/>
  <c r="I11" i="9"/>
  <c r="K12" i="9"/>
  <c r="M16" i="9"/>
  <c r="G15" i="9"/>
  <c r="I13" i="9"/>
  <c r="J8" i="9"/>
  <c r="I8" i="9"/>
  <c r="J6" i="9"/>
  <c r="J13" i="9"/>
  <c r="J12" i="9"/>
  <c r="K7" i="9"/>
  <c r="I12" i="9"/>
  <c r="J7" i="9"/>
  <c r="J10" i="9"/>
  <c r="E10" i="9" s="1"/>
  <c r="B10" i="9" s="1"/>
  <c r="K5" i="9"/>
  <c r="H17" i="9"/>
  <c r="M15" i="9"/>
  <c r="H16" i="9"/>
  <c r="G16" i="9"/>
  <c r="E16" i="9" s="1"/>
  <c r="E15" i="9" l="1"/>
  <c r="F272" i="9"/>
  <c r="E8" i="9"/>
  <c r="B8" i="9" s="1"/>
  <c r="F15" i="9"/>
  <c r="E6" i="9"/>
  <c r="B6" i="9" s="1"/>
  <c r="E5" i="9"/>
  <c r="E13" i="9"/>
  <c r="B13" i="9" s="1"/>
  <c r="E11" i="9"/>
  <c r="B11" i="9" s="1"/>
  <c r="E9" i="9"/>
  <c r="B9" i="9" s="1"/>
  <c r="E18" i="9"/>
  <c r="B18" i="9" s="1"/>
  <c r="E12" i="9"/>
  <c r="B12" i="9" s="1"/>
  <c r="B15" i="9"/>
  <c r="E7" i="9"/>
  <c r="B7" i="9" s="1"/>
  <c r="E17" i="9"/>
  <c r="B17" i="9" s="1"/>
  <c r="B272" i="9"/>
  <c r="F19" i="9"/>
  <c r="F16" i="9"/>
  <c r="B16" i="9" s="1"/>
  <c r="F14" i="9" l="1"/>
  <c r="F3" i="9" s="1"/>
  <c r="E14" i="9"/>
  <c r="E4" i="9"/>
  <c r="E3" i="9" s="1"/>
  <c r="B5"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<sst xmlns="http://schemas.openxmlformats.org/spreadsheetml/2006/main" count="4313" uniqueCount="3393">
  <si>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</si>
  <si>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</si>
  <si>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</si>
  <si>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</si>
  <si>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</si>
  <si>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</si>
  <si>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</si>
  <si>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</si>
  <si>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</si>
  <si>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</si>
  <si>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</si>
  <si>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</si>
  <si>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</si>
  <si>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</si>
  <si>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</si>
  <si>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</si>
  <si>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</si>
  <si>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</si>
  <si>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</si>
  <si>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</si>
  <si>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</si>
  <si>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</si>
  <si>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</si>
  <si>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</si>
  <si>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</si>
  <si>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</si>
  <si>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</si>
  <si>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</si>
  <si>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</si>
  <si>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</si>
  <si>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</si>
  <si>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</si>
  <si>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</si>
  <si>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</si>
  <si>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</si>
  <si>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23</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</si>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</sst>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6710424</v>
      </c>
      <c r="D2" s="6">
        <f>'PR-RAS'!E6</f>
        <v>8499042.629999999</v>
      </c>
      <c r="E2" s="6">
        <v>0</v>
      </c>
      <c r="F2" s="6">
        <v>0</v>
      </c>
      <c r="G2" s="7">
        <f t="shared" ref="G2:G264" si="0">(B2/1000)*(C2*1+D2*2)</f>
        <v>23708.509259999999</v>
      </c>
      <c r="H2" s="7">
        <f t="shared" ref="H2:H264" si="1">ABS(C2-ROUND(C2,0))+ABS(D2-ROUND(D2,0))</f>
        <v>0.37000000104308128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747215</v>
      </c>
      <c r="D3" s="1">
        <f>'PR-RAS'!E7</f>
        <v>975190.51</v>
      </c>
      <c r="E3" s="1">
        <v>0</v>
      </c>
      <c r="F3" s="1">
        <v>0</v>
      </c>
      <c r="G3" s="2">
        <f t="shared" si="0"/>
        <v>5395.1920399999999</v>
      </c>
      <c r="H3" s="2">
        <f t="shared" si="1"/>
        <v>0.48999999999068677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648276</v>
      </c>
      <c r="D4" s="1">
        <f>'PR-RAS'!E8</f>
        <v>856455.73</v>
      </c>
      <c r="E4" s="1">
        <v>0</v>
      </c>
      <c r="F4" s="1">
        <v>0</v>
      </c>
      <c r="G4" s="2">
        <f t="shared" si="0"/>
        <v>7083.5623800000003</v>
      </c>
      <c r="H4" s="2">
        <f t="shared" si="1"/>
        <v>0.27000000001862645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796712</v>
      </c>
      <c r="D5" s="1">
        <f>'PR-RAS'!E9</f>
        <v>950008.4</v>
      </c>
      <c r="E5" s="1">
        <v>0</v>
      </c>
      <c r="F5" s="1">
        <v>0</v>
      </c>
      <c r="G5" s="2">
        <f t="shared" si="0"/>
        <v>10786.915199999999</v>
      </c>
      <c r="H5" s="2">
        <f t="shared" si="1"/>
        <v>0.40000000002328306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67905</v>
      </c>
      <c r="D9" s="1">
        <f>'PR-RAS'!E13</f>
        <v>113746.76</v>
      </c>
      <c r="E9" s="1">
        <v>0</v>
      </c>
      <c r="F9" s="1">
        <v>0</v>
      </c>
      <c r="G9" s="2">
        <f t="shared" si="0"/>
        <v>2363.1881600000002</v>
      </c>
      <c r="H9" s="2">
        <f t="shared" si="1"/>
        <v>0.24000000000523869</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216341</v>
      </c>
      <c r="D11" s="1">
        <f>'PR-RAS'!E15</f>
        <v>207299.43</v>
      </c>
      <c r="E11" s="1">
        <v>0</v>
      </c>
      <c r="F11" s="1">
        <v>0</v>
      </c>
      <c r="G11" s="2">
        <f t="shared" si="0"/>
        <v>6309.3986000000004</v>
      </c>
      <c r="H11" s="2">
        <f t="shared" si="1"/>
        <v>0.42999999999301508</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89688</v>
      </c>
      <c r="D19" s="1">
        <f>'PR-RAS'!E23</f>
        <v>95668.54</v>
      </c>
      <c r="E19" s="1">
        <v>0</v>
      </c>
      <c r="F19" s="1">
        <v>0</v>
      </c>
      <c r="G19" s="2">
        <f t="shared" si="0"/>
        <v>5058.4514399999989</v>
      </c>
      <c r="H19" s="2">
        <f t="shared" si="1"/>
        <v>0.46000000000640284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89688</v>
      </c>
      <c r="D23" s="1">
        <f>'PR-RAS'!E27</f>
        <v>95668.54</v>
      </c>
      <c r="E23" s="1">
        <v>0</v>
      </c>
      <c r="F23" s="1">
        <v>0</v>
      </c>
      <c r="G23" s="2">
        <f t="shared" si="0"/>
        <v>6182.5517599999985</v>
      </c>
      <c r="H23" s="2">
        <f t="shared" si="1"/>
        <v>0.46000000000640284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9251</v>
      </c>
      <c r="D25" s="1">
        <f>'PR-RAS'!E29</f>
        <v>23066.240000000002</v>
      </c>
      <c r="E25" s="1">
        <v>0</v>
      </c>
      <c r="F25" s="1">
        <v>0</v>
      </c>
      <c r="G25" s="2">
        <f t="shared" si="0"/>
        <v>1329.20352</v>
      </c>
      <c r="H25" s="2">
        <f t="shared" si="1"/>
        <v>0.24000000000160071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8570</v>
      </c>
      <c r="D27" s="1">
        <f>'PR-RAS'!E31</f>
        <v>18462.650000000001</v>
      </c>
      <c r="E27" s="1">
        <v>0</v>
      </c>
      <c r="F27" s="1">
        <v>0</v>
      </c>
      <c r="G27" s="2">
        <f t="shared" si="0"/>
        <v>1182.8778</v>
      </c>
      <c r="H27" s="2">
        <f t="shared" si="1"/>
        <v>0.34999999999854481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681</v>
      </c>
      <c r="D29" s="1">
        <f>'PR-RAS'!E33</f>
        <v>4603.59</v>
      </c>
      <c r="E29" s="1">
        <v>0</v>
      </c>
      <c r="F29" s="1">
        <v>0</v>
      </c>
      <c r="G29" s="2">
        <f t="shared" si="0"/>
        <v>276.86904000000004</v>
      </c>
      <c r="H29" s="2">
        <f t="shared" si="1"/>
        <v>0.40999999999985448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5092206</v>
      </c>
      <c r="D46" s="1">
        <f>'PR-RAS'!E50</f>
        <v>5884379.7199999997</v>
      </c>
      <c r="E46" s="1">
        <v>0</v>
      </c>
      <c r="F46" s="1">
        <v>0</v>
      </c>
      <c r="G46" s="2">
        <f t="shared" si="0"/>
        <v>758743.44479999982</v>
      </c>
      <c r="H46" s="2">
        <f t="shared" si="1"/>
        <v>0.28000000026077032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2842756</v>
      </c>
      <c r="D55" s="1">
        <f>'PR-RAS'!E59</f>
        <v>2449092.04</v>
      </c>
      <c r="E55" s="1">
        <v>0</v>
      </c>
      <c r="F55" s="1">
        <v>0</v>
      </c>
      <c r="G55" s="2">
        <f t="shared" si="0"/>
        <v>418010.76432000002</v>
      </c>
      <c r="H55" s="2">
        <f t="shared" si="1"/>
        <v>4.0000000037252903E-2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2146530</v>
      </c>
      <c r="D56" s="1">
        <f>'PR-RAS'!E60</f>
        <v>2249092.04</v>
      </c>
      <c r="E56" s="1">
        <v>0</v>
      </c>
      <c r="F56" s="1">
        <v>0</v>
      </c>
      <c r="G56" s="2">
        <f t="shared" si="0"/>
        <v>365459.27439999999</v>
      </c>
      <c r="H56" s="2">
        <f t="shared" si="1"/>
        <v>4.0000000037252903E-2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696226</v>
      </c>
      <c r="D57" s="1">
        <f>'PR-RAS'!E61</f>
        <v>200000</v>
      </c>
      <c r="E57" s="1">
        <v>0</v>
      </c>
      <c r="F57" s="1">
        <v>0</v>
      </c>
      <c r="G57" s="2">
        <f t="shared" si="0"/>
        <v>61388.656000000003</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131580</v>
      </c>
      <c r="D58" s="1">
        <f>'PR-RAS'!E62</f>
        <v>34333.86</v>
      </c>
      <c r="E58" s="1">
        <v>0</v>
      </c>
      <c r="F58" s="1">
        <v>0</v>
      </c>
      <c r="G58" s="2">
        <f t="shared" si="0"/>
        <v>11414.12004</v>
      </c>
      <c r="H58" s="2">
        <f t="shared" si="1"/>
        <v>0.13999999999941792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131580</v>
      </c>
      <c r="D59" s="1">
        <f>'PR-RAS'!E63</f>
        <v>34333.86</v>
      </c>
      <c r="E59" s="1">
        <v>0</v>
      </c>
      <c r="F59" s="1">
        <v>0</v>
      </c>
      <c r="G59" s="2">
        <f t="shared" si="0"/>
        <v>11614.367760000001</v>
      </c>
      <c r="H59" s="2">
        <f t="shared" si="1"/>
        <v>0.13999999999941792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2117870</v>
      </c>
      <c r="D70" s="1">
        <f>'PR-RAS'!E74</f>
        <v>3400953.82</v>
      </c>
      <c r="E70" s="1">
        <v>0</v>
      </c>
      <c r="F70" s="1">
        <v>0</v>
      </c>
      <c r="G70" s="2">
        <f t="shared" si="0"/>
        <v>615464.65716000006</v>
      </c>
      <c r="H70" s="2">
        <f t="shared" si="1"/>
        <v>0.18000000016763806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2117870</v>
      </c>
      <c r="D71" s="1">
        <f>'PR-RAS'!E75</f>
        <v>1085829.96</v>
      </c>
      <c r="E71" s="1">
        <v>0</v>
      </c>
      <c r="F71" s="1">
        <v>0</v>
      </c>
      <c r="G71" s="2">
        <f t="shared" si="0"/>
        <v>300267.0944</v>
      </c>
      <c r="H71" s="2">
        <f t="shared" si="1"/>
        <v>4.0000000037252903E-2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2315123.86</v>
      </c>
      <c r="E72" s="1">
        <v>0</v>
      </c>
      <c r="F72" s="1">
        <v>0</v>
      </c>
      <c r="G72" s="2">
        <f t="shared" si="0"/>
        <v>328747.58811999997</v>
      </c>
      <c r="H72" s="2">
        <f t="shared" si="1"/>
        <v>0.14000000013038516</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764249</v>
      </c>
      <c r="D78" s="1">
        <f>'PR-RAS'!E82</f>
        <v>1201148.49</v>
      </c>
      <c r="E78" s="1">
        <v>0</v>
      </c>
      <c r="F78" s="1">
        <v>0</v>
      </c>
      <c r="G78" s="2">
        <f t="shared" si="0"/>
        <v>243824.04045999999</v>
      </c>
      <c r="H78" s="2">
        <f t="shared" si="1"/>
        <v>0.48999999999068677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355</v>
      </c>
      <c r="D79" s="1">
        <f>'PR-RAS'!E83</f>
        <v>3.05</v>
      </c>
      <c r="E79" s="1">
        <v>0</v>
      </c>
      <c r="F79" s="1">
        <v>0</v>
      </c>
      <c r="G79" s="2">
        <f t="shared" si="0"/>
        <v>28.165800000000001</v>
      </c>
      <c r="H79" s="2">
        <f t="shared" si="1"/>
        <v>4.9999999999999822E-2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355</v>
      </c>
      <c r="D81" s="1">
        <f>'PR-RAS'!E85</f>
        <v>3.05</v>
      </c>
      <c r="E81" s="1">
        <v>0</v>
      </c>
      <c r="F81" s="1">
        <v>0</v>
      </c>
      <c r="G81" s="2">
        <f t="shared" si="0"/>
        <v>28.888000000000002</v>
      </c>
      <c r="H81" s="2">
        <f t="shared" si="1"/>
        <v>4.9999999999999822E-2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763894</v>
      </c>
      <c r="D87" s="1">
        <f>'PR-RAS'!E91</f>
        <v>1201145.44</v>
      </c>
      <c r="E87" s="1">
        <v>0</v>
      </c>
      <c r="F87" s="1">
        <v>0</v>
      </c>
      <c r="G87" s="2">
        <f t="shared" si="0"/>
        <v>272291.89967999997</v>
      </c>
      <c r="H87" s="2">
        <f t="shared" si="1"/>
        <v>0.43999999994412065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187132</v>
      </c>
      <c r="D88" s="1">
        <f>'PR-RAS'!E92</f>
        <v>376082.7</v>
      </c>
      <c r="E88" s="1">
        <v>0</v>
      </c>
      <c r="F88" s="1">
        <v>0</v>
      </c>
      <c r="G88" s="2">
        <f t="shared" si="0"/>
        <v>81718.873800000001</v>
      </c>
      <c r="H88" s="2">
        <f t="shared" si="1"/>
        <v>0.29999999998835847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574174</v>
      </c>
      <c r="D89" s="1">
        <f>'PR-RAS'!E93</f>
        <v>762766.24</v>
      </c>
      <c r="E89" s="1">
        <v>0</v>
      </c>
      <c r="F89" s="1">
        <v>0</v>
      </c>
      <c r="G89" s="2">
        <f t="shared" si="0"/>
        <v>184774.17023999998</v>
      </c>
      <c r="H89" s="2">
        <f t="shared" si="1"/>
        <v>0.23999999999068677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45620</v>
      </c>
      <c r="E90" s="1">
        <v>0</v>
      </c>
      <c r="F90" s="1">
        <v>0</v>
      </c>
      <c r="G90" s="2">
        <f t="shared" si="0"/>
        <v>8120.36</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2588</v>
      </c>
      <c r="D93" s="1">
        <f>'PR-RAS'!E97</f>
        <v>16676.5</v>
      </c>
      <c r="E93" s="1">
        <v>0</v>
      </c>
      <c r="F93" s="1">
        <v>0</v>
      </c>
      <c r="G93" s="2">
        <f t="shared" si="0"/>
        <v>3306.5720000000001</v>
      </c>
      <c r="H93" s="2">
        <f t="shared" si="1"/>
        <v>0.5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95947</v>
      </c>
      <c r="D102" s="1">
        <f>'PR-RAS'!E106</f>
        <v>418595.04000000004</v>
      </c>
      <c r="E102" s="1">
        <v>0</v>
      </c>
      <c r="F102" s="1">
        <v>0</v>
      </c>
      <c r="G102" s="2">
        <f t="shared" si="0"/>
        <v>94246.845080000014</v>
      </c>
      <c r="H102" s="2">
        <f t="shared" si="1"/>
        <v>4.0000000037252903E-2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26</v>
      </c>
      <c r="D103" s="1">
        <f>'PR-RAS'!E107</f>
        <v>0</v>
      </c>
      <c r="E103" s="1">
        <v>0</v>
      </c>
      <c r="F103" s="1">
        <v>0</v>
      </c>
      <c r="G103" s="2">
        <f t="shared" si="0"/>
        <v>2.6519999999999997</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26</v>
      </c>
      <c r="D106" s="1">
        <f>'PR-RAS'!E110</f>
        <v>0</v>
      </c>
      <c r="E106" s="1">
        <v>0</v>
      </c>
      <c r="F106" s="1">
        <v>0</v>
      </c>
      <c r="G106" s="2">
        <f t="shared" si="0"/>
        <v>2.73</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22728</v>
      </c>
      <c r="D108" s="1">
        <f>'PR-RAS'!E112</f>
        <v>368097.73000000004</v>
      </c>
      <c r="E108" s="1">
        <v>0</v>
      </c>
      <c r="F108" s="1">
        <v>0</v>
      </c>
      <c r="G108" s="2">
        <f t="shared" si="0"/>
        <v>81204.810220000014</v>
      </c>
      <c r="H108" s="2">
        <f t="shared" si="1"/>
        <v>0.26999999996041879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496</v>
      </c>
      <c r="D110" s="1">
        <f>'PR-RAS'!E114</f>
        <v>593.37</v>
      </c>
      <c r="E110" s="1">
        <v>0</v>
      </c>
      <c r="F110" s="1">
        <v>0</v>
      </c>
      <c r="G110" s="2">
        <f t="shared" si="0"/>
        <v>183.41865999999999</v>
      </c>
      <c r="H110" s="2">
        <f t="shared" si="1"/>
        <v>0.37000000000000455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14653</v>
      </c>
      <c r="D111" s="1">
        <f>'PR-RAS'!E115</f>
        <v>1549.21</v>
      </c>
      <c r="E111" s="1">
        <v>0</v>
      </c>
      <c r="F111" s="1">
        <v>0</v>
      </c>
      <c r="G111" s="2">
        <f t="shared" si="0"/>
        <v>1952.6561999999999</v>
      </c>
      <c r="H111" s="2">
        <f t="shared" si="1"/>
        <v>0.21000000000003638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7579</v>
      </c>
      <c r="D113" s="1">
        <f>'PR-RAS'!E117</f>
        <v>365955.15</v>
      </c>
      <c r="E113" s="1">
        <v>0</v>
      </c>
      <c r="F113" s="1">
        <v>0</v>
      </c>
      <c r="G113" s="2">
        <f t="shared" si="0"/>
        <v>82822.801600000006</v>
      </c>
      <c r="H113" s="2">
        <f t="shared" si="1"/>
        <v>0.15000000002328306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73193</v>
      </c>
      <c r="D116" s="1">
        <f>'PR-RAS'!E120</f>
        <v>50497.31</v>
      </c>
      <c r="E116" s="1">
        <v>0</v>
      </c>
      <c r="F116" s="1">
        <v>0</v>
      </c>
      <c r="G116" s="2">
        <f t="shared" si="0"/>
        <v>20031.576300000001</v>
      </c>
      <c r="H116" s="2">
        <f t="shared" si="1"/>
        <v>0.30999999999767169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73193</v>
      </c>
      <c r="D117" s="1">
        <f>'PR-RAS'!E121</f>
        <v>10235.14</v>
      </c>
      <c r="E117" s="1">
        <v>0</v>
      </c>
      <c r="F117" s="1">
        <v>0</v>
      </c>
      <c r="G117" s="2">
        <f t="shared" si="0"/>
        <v>10864.940480000001</v>
      </c>
      <c r="H117" s="2">
        <f t="shared" si="1"/>
        <v>0.13999999999941792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40262.17</v>
      </c>
      <c r="E118" s="1">
        <v>0</v>
      </c>
      <c r="F118" s="1">
        <v>0</v>
      </c>
      <c r="G118" s="2">
        <f t="shared" si="0"/>
        <v>9421.3477800000001</v>
      </c>
      <c r="H118" s="2">
        <f t="shared" si="1"/>
        <v>0.16999999999825377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10807</v>
      </c>
      <c r="D135" s="1">
        <f>'PR-RAS'!E139</f>
        <v>19728.87</v>
      </c>
      <c r="E135" s="1">
        <v>0</v>
      </c>
      <c r="F135" s="1">
        <v>0</v>
      </c>
      <c r="G135" s="2">
        <f t="shared" si="0"/>
        <v>6735.47516</v>
      </c>
      <c r="H135" s="2">
        <f t="shared" si="1"/>
        <v>0.13000000000101863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10807</v>
      </c>
      <c r="D146" s="1">
        <f>'PR-RAS'!E150</f>
        <v>19728.87</v>
      </c>
      <c r="E146" s="1">
        <v>0</v>
      </c>
      <c r="F146" s="1">
        <v>0</v>
      </c>
      <c r="G146" s="2">
        <f t="shared" si="0"/>
        <v>7288.3872999999994</v>
      </c>
      <c r="H146" s="2">
        <f t="shared" si="1"/>
        <v>0.13000000000101863</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5897753</v>
      </c>
      <c r="D147" s="1">
        <f>'PR-RAS'!E151</f>
        <v>4907356.04</v>
      </c>
      <c r="E147" s="1">
        <v>0</v>
      </c>
      <c r="F147" s="1">
        <v>0</v>
      </c>
      <c r="G147" s="2">
        <f t="shared" si="0"/>
        <v>2294019.9016799997</v>
      </c>
      <c r="H147" s="2">
        <f t="shared" si="1"/>
        <v>4.0000000037252903E-2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2820890</v>
      </c>
      <c r="D148" s="1">
        <f>'PR-RAS'!E152</f>
        <v>1633050.37</v>
      </c>
      <c r="E148" s="1">
        <v>0</v>
      </c>
      <c r="F148" s="1">
        <v>0</v>
      </c>
      <c r="G148" s="2">
        <f t="shared" si="0"/>
        <v>894787.63878000004</v>
      </c>
      <c r="H148" s="2">
        <f t="shared" si="1"/>
        <v>0.37000000011175871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2418217</v>
      </c>
      <c r="D149" s="1">
        <f>'PR-RAS'!E153</f>
        <v>1384601.8</v>
      </c>
      <c r="E149" s="1">
        <v>0</v>
      </c>
      <c r="F149" s="1">
        <v>0</v>
      </c>
      <c r="G149" s="2">
        <f t="shared" si="0"/>
        <v>767738.24879999994</v>
      </c>
      <c r="H149" s="2">
        <f t="shared" si="1"/>
        <v>0.19999999995343387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2418217</v>
      </c>
      <c r="D150" s="1">
        <f>'PR-RAS'!E154</f>
        <v>1384601.8</v>
      </c>
      <c r="E150" s="1">
        <v>0</v>
      </c>
      <c r="F150" s="1">
        <v>0</v>
      </c>
      <c r="G150" s="2">
        <f t="shared" si="0"/>
        <v>772925.6693999999</v>
      </c>
      <c r="H150" s="2">
        <f t="shared" si="1"/>
        <v>0.19999999995343387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14000</v>
      </c>
      <c r="D154" s="1">
        <f>'PR-RAS'!E158</f>
        <v>20500</v>
      </c>
      <c r="E154" s="1">
        <v>0</v>
      </c>
      <c r="F154" s="1">
        <v>0</v>
      </c>
      <c r="G154" s="2">
        <f t="shared" si="0"/>
        <v>8415</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388673</v>
      </c>
      <c r="D155" s="1">
        <f>'PR-RAS'!E159</f>
        <v>227948.57</v>
      </c>
      <c r="E155" s="1">
        <v>0</v>
      </c>
      <c r="F155" s="1">
        <v>0</v>
      </c>
      <c r="G155" s="2">
        <f t="shared" si="0"/>
        <v>130063.80156000001</v>
      </c>
      <c r="H155" s="2">
        <f t="shared" si="1"/>
        <v>0.42999999999301508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388673</v>
      </c>
      <c r="D157" s="1">
        <f>'PR-RAS'!E161</f>
        <v>227948.57</v>
      </c>
      <c r="E157" s="1">
        <v>0</v>
      </c>
      <c r="F157" s="1">
        <v>0</v>
      </c>
      <c r="G157" s="2">
        <f t="shared" si="0"/>
        <v>131752.94184000001</v>
      </c>
      <c r="H157" s="2">
        <f t="shared" si="1"/>
        <v>0.42999999999301508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2025210</v>
      </c>
      <c r="D159" s="1">
        <f>'PR-RAS'!E163</f>
        <v>2050427.55</v>
      </c>
      <c r="E159" s="1">
        <v>0</v>
      </c>
      <c r="F159" s="1">
        <v>0</v>
      </c>
      <c r="G159" s="2">
        <f t="shared" si="0"/>
        <v>967918.28579999995</v>
      </c>
      <c r="H159" s="2">
        <f t="shared" si="1"/>
        <v>0.44999999995343387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202729</v>
      </c>
      <c r="D160" s="1">
        <f>'PR-RAS'!E164</f>
        <v>63746.43</v>
      </c>
      <c r="E160" s="1">
        <v>0</v>
      </c>
      <c r="F160" s="1">
        <v>0</v>
      </c>
      <c r="G160" s="2">
        <f t="shared" si="0"/>
        <v>52505.275739999997</v>
      </c>
      <c r="H160" s="2">
        <f t="shared" si="1"/>
        <v>0.43000000000029104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714</v>
      </c>
      <c r="D161" s="1">
        <f>'PR-RAS'!E165</f>
        <v>322</v>
      </c>
      <c r="E161" s="1">
        <v>0</v>
      </c>
      <c r="F161" s="1">
        <v>0</v>
      </c>
      <c r="G161" s="2">
        <f t="shared" si="0"/>
        <v>217.28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9368</v>
      </c>
      <c r="D162" s="1">
        <f>'PR-RAS'!E166</f>
        <v>49614.43</v>
      </c>
      <c r="E162" s="1">
        <v>0</v>
      </c>
      <c r="F162" s="1">
        <v>0</v>
      </c>
      <c r="G162" s="2">
        <f t="shared" si="0"/>
        <v>17484.09446</v>
      </c>
      <c r="H162" s="2">
        <f t="shared" si="1"/>
        <v>0.43000000000029104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188090</v>
      </c>
      <c r="D163" s="1">
        <f>'PR-RAS'!E167</f>
        <v>5280</v>
      </c>
      <c r="E163" s="1">
        <v>0</v>
      </c>
      <c r="F163" s="1">
        <v>0</v>
      </c>
      <c r="G163" s="2">
        <f t="shared" si="0"/>
        <v>32181.3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4557</v>
      </c>
      <c r="D164" s="1">
        <f>'PR-RAS'!E168</f>
        <v>8530</v>
      </c>
      <c r="E164" s="1">
        <v>0</v>
      </c>
      <c r="F164" s="1">
        <v>0</v>
      </c>
      <c r="G164" s="2">
        <f t="shared" si="0"/>
        <v>3523.5709999999999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403824</v>
      </c>
      <c r="D165" s="1">
        <f>'PR-RAS'!E169</f>
        <v>597116.62</v>
      </c>
      <c r="E165" s="1">
        <v>0</v>
      </c>
      <c r="F165" s="1">
        <v>0</v>
      </c>
      <c r="G165" s="2">
        <f t="shared" si="0"/>
        <v>262081.38736000002</v>
      </c>
      <c r="H165" s="2">
        <f t="shared" si="1"/>
        <v>0.38000000000465661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24002</v>
      </c>
      <c r="D166" s="1">
        <f>'PR-RAS'!E170</f>
        <v>67679.149999999994</v>
      </c>
      <c r="E166" s="1">
        <v>0</v>
      </c>
      <c r="F166" s="1">
        <v>0</v>
      </c>
      <c r="G166" s="2">
        <f t="shared" si="0"/>
        <v>26294.449499999999</v>
      </c>
      <c r="H166" s="2">
        <f t="shared" si="1"/>
        <v>0.14999999999417923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79163.56</v>
      </c>
      <c r="E167" s="1">
        <v>0</v>
      </c>
      <c r="F167" s="1">
        <v>0</v>
      </c>
      <c r="G167" s="2">
        <f t="shared" si="0"/>
        <v>26282.301920000002</v>
      </c>
      <c r="H167" s="2">
        <f t="shared" si="1"/>
        <v>0.44000000000232831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253792</v>
      </c>
      <c r="D168" s="1">
        <f>'PR-RAS'!E172</f>
        <v>384609.89</v>
      </c>
      <c r="E168" s="1">
        <v>0</v>
      </c>
      <c r="F168" s="1">
        <v>0</v>
      </c>
      <c r="G168" s="2">
        <f t="shared" si="0"/>
        <v>170842.96726</v>
      </c>
      <c r="H168" s="2">
        <f t="shared" si="1"/>
        <v>0.10999999998603016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13066</v>
      </c>
      <c r="D169" s="1">
        <f>'PR-RAS'!E173</f>
        <v>13302.91</v>
      </c>
      <c r="E169" s="1">
        <v>0</v>
      </c>
      <c r="F169" s="1">
        <v>0</v>
      </c>
      <c r="G169" s="2">
        <f t="shared" si="0"/>
        <v>6664.8657600000006</v>
      </c>
      <c r="H169" s="2">
        <f t="shared" si="1"/>
        <v>9.0000000000145519E-2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111553</v>
      </c>
      <c r="D170" s="1">
        <f>'PR-RAS'!E174</f>
        <v>45822.71</v>
      </c>
      <c r="E170" s="1">
        <v>0</v>
      </c>
      <c r="F170" s="1">
        <v>0</v>
      </c>
      <c r="G170" s="2">
        <f t="shared" si="0"/>
        <v>34340.532979999996</v>
      </c>
      <c r="H170" s="2">
        <f t="shared" si="1"/>
        <v>0.29000000000087311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1411</v>
      </c>
      <c r="D172" s="1">
        <f>'PR-RAS'!E176</f>
        <v>6538.4</v>
      </c>
      <c r="E172" s="1">
        <v>0</v>
      </c>
      <c r="F172" s="1">
        <v>0</v>
      </c>
      <c r="G172" s="2">
        <f t="shared" si="0"/>
        <v>2477.4138000000003</v>
      </c>
      <c r="H172" s="2">
        <f t="shared" si="1"/>
        <v>0.3999999999996362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1058105</v>
      </c>
      <c r="D173" s="1">
        <f>'PR-RAS'!E177</f>
        <v>1113388.06</v>
      </c>
      <c r="E173" s="1">
        <v>0</v>
      </c>
      <c r="F173" s="1">
        <v>0</v>
      </c>
      <c r="G173" s="2">
        <f t="shared" si="0"/>
        <v>564999.55264000001</v>
      </c>
      <c r="H173" s="2">
        <f t="shared" si="1"/>
        <v>6.0000000055879354E-2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22788</v>
      </c>
      <c r="D174" s="1">
        <f>'PR-RAS'!E178</f>
        <v>35049.85</v>
      </c>
      <c r="E174" s="1">
        <v>0</v>
      </c>
      <c r="F174" s="1">
        <v>0</v>
      </c>
      <c r="G174" s="2">
        <f t="shared" si="0"/>
        <v>16069.572099999998</v>
      </c>
      <c r="H174" s="2">
        <f t="shared" si="1"/>
        <v>0.15000000000145519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155647</v>
      </c>
      <c r="D175" s="1">
        <f>'PR-RAS'!E179</f>
        <v>247808.84</v>
      </c>
      <c r="E175" s="1">
        <v>0</v>
      </c>
      <c r="F175" s="1">
        <v>0</v>
      </c>
      <c r="G175" s="2">
        <f t="shared" si="0"/>
        <v>113320.05431999998</v>
      </c>
      <c r="H175" s="2">
        <f t="shared" si="1"/>
        <v>0.16000000000349246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160136</v>
      </c>
      <c r="D176" s="1">
        <f>'PR-RAS'!E180</f>
        <v>107307.83</v>
      </c>
      <c r="E176" s="1">
        <v>0</v>
      </c>
      <c r="F176" s="1">
        <v>0</v>
      </c>
      <c r="G176" s="2">
        <f t="shared" si="0"/>
        <v>65581.540500000003</v>
      </c>
      <c r="H176" s="2">
        <f t="shared" si="1"/>
        <v>0.16999999999825377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237662</v>
      </c>
      <c r="D177" s="1">
        <f>'PR-RAS'!E181</f>
        <v>173957.63</v>
      </c>
      <c r="E177" s="1">
        <v>0</v>
      </c>
      <c r="F177" s="1">
        <v>0</v>
      </c>
      <c r="G177" s="2">
        <f t="shared" si="0"/>
        <v>103061.59775999999</v>
      </c>
      <c r="H177" s="2">
        <f t="shared" si="1"/>
        <v>0.36999999999534339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76662</v>
      </c>
      <c r="D179" s="1">
        <f>'PR-RAS'!E183</f>
        <v>82486.63</v>
      </c>
      <c r="E179" s="1">
        <v>0</v>
      </c>
      <c r="F179" s="1">
        <v>0</v>
      </c>
      <c r="G179" s="2">
        <f t="shared" si="0"/>
        <v>43011.076280000001</v>
      </c>
      <c r="H179" s="2">
        <f t="shared" si="1"/>
        <v>0.36999999999534339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309961</v>
      </c>
      <c r="D180" s="1">
        <f>'PR-RAS'!E184</f>
        <v>272187.63</v>
      </c>
      <c r="E180" s="1">
        <v>0</v>
      </c>
      <c r="F180" s="1">
        <v>0</v>
      </c>
      <c r="G180" s="2">
        <f t="shared" si="0"/>
        <v>152926.19053999998</v>
      </c>
      <c r="H180" s="2">
        <f t="shared" si="1"/>
        <v>0.36999999999534339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31028</v>
      </c>
      <c r="D181" s="1">
        <f>'PR-RAS'!E185</f>
        <v>42902.5</v>
      </c>
      <c r="E181" s="1">
        <v>0</v>
      </c>
      <c r="F181" s="1">
        <v>0</v>
      </c>
      <c r="G181" s="2">
        <f t="shared" si="0"/>
        <v>21029.94</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64221</v>
      </c>
      <c r="D182" s="1">
        <f>'PR-RAS'!E186</f>
        <v>151687.15</v>
      </c>
      <c r="E182" s="1">
        <v>0</v>
      </c>
      <c r="F182" s="1">
        <v>0</v>
      </c>
      <c r="G182" s="2">
        <f t="shared" si="0"/>
        <v>66534.749299999996</v>
      </c>
      <c r="H182" s="2">
        <f t="shared" si="1"/>
        <v>0.14999999999417923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360552</v>
      </c>
      <c r="D184" s="1">
        <f>'PR-RAS'!E188</f>
        <v>276176.44</v>
      </c>
      <c r="E184" s="1">
        <v>0</v>
      </c>
      <c r="F184" s="1">
        <v>0</v>
      </c>
      <c r="G184" s="2">
        <f t="shared" si="0"/>
        <v>167061.59304000001</v>
      </c>
      <c r="H184" s="2">
        <f t="shared" si="1"/>
        <v>0.44000000000232831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94136</v>
      </c>
      <c r="D185" s="1">
        <f>'PR-RAS'!E189</f>
        <v>27173.53</v>
      </c>
      <c r="E185" s="1">
        <v>0</v>
      </c>
      <c r="F185" s="1">
        <v>0</v>
      </c>
      <c r="G185" s="2">
        <f t="shared" si="0"/>
        <v>27320.883040000001</v>
      </c>
      <c r="H185" s="2">
        <f t="shared" si="1"/>
        <v>0.47000000000116415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6194</v>
      </c>
      <c r="D186" s="1">
        <f>'PR-RAS'!E190</f>
        <v>14995.59</v>
      </c>
      <c r="E186" s="1">
        <v>0</v>
      </c>
      <c r="F186" s="1">
        <v>0</v>
      </c>
      <c r="G186" s="2">
        <f t="shared" si="0"/>
        <v>6694.2583000000004</v>
      </c>
      <c r="H186" s="2">
        <f t="shared" si="1"/>
        <v>0.40999999999985448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32214</v>
      </c>
      <c r="D187" s="1">
        <f>'PR-RAS'!E191</f>
        <v>40114.720000000001</v>
      </c>
      <c r="E187" s="1">
        <v>0</v>
      </c>
      <c r="F187" s="1">
        <v>0</v>
      </c>
      <c r="G187" s="2">
        <f t="shared" si="0"/>
        <v>20914.47984</v>
      </c>
      <c r="H187" s="2">
        <f t="shared" si="1"/>
        <v>0.27999999999883585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4027</v>
      </c>
      <c r="D188" s="1">
        <f>'PR-RAS'!E192</f>
        <v>3380.56</v>
      </c>
      <c r="E188" s="1">
        <v>0</v>
      </c>
      <c r="F188" s="1">
        <v>0</v>
      </c>
      <c r="G188" s="2">
        <f t="shared" si="0"/>
        <v>2017.3784399999997</v>
      </c>
      <c r="H188" s="2">
        <f t="shared" si="1"/>
        <v>0.44000000000005457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58509</v>
      </c>
      <c r="D189" s="1">
        <f>'PR-RAS'!E193</f>
        <v>18344.02</v>
      </c>
      <c r="E189" s="1">
        <v>0</v>
      </c>
      <c r="F189" s="1">
        <v>0</v>
      </c>
      <c r="G189" s="2">
        <f t="shared" si="0"/>
        <v>17897.043520000003</v>
      </c>
      <c r="H189" s="2">
        <f t="shared" si="1"/>
        <v>2.0000000000436557E-2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165472</v>
      </c>
      <c r="D191" s="1">
        <f>'PR-RAS'!E195</f>
        <v>172168.02</v>
      </c>
      <c r="E191" s="1">
        <v>0</v>
      </c>
      <c r="F191" s="1">
        <v>0</v>
      </c>
      <c r="G191" s="2">
        <f t="shared" si="0"/>
        <v>96863.527600000001</v>
      </c>
      <c r="H191" s="2">
        <f t="shared" si="1"/>
        <v>1.9999999989522621E-2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82546</v>
      </c>
      <c r="D192" s="1">
        <f>'PR-RAS'!E196</f>
        <v>60014.96</v>
      </c>
      <c r="E192" s="1">
        <v>0</v>
      </c>
      <c r="F192" s="1">
        <v>0</v>
      </c>
      <c r="G192" s="2">
        <f t="shared" si="0"/>
        <v>38692.000719999996</v>
      </c>
      <c r="H192" s="2">
        <f t="shared" si="1"/>
        <v>4.0000000000873115E-2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64960</v>
      </c>
      <c r="D198" s="1">
        <f>'PR-RAS'!E202</f>
        <v>44876.72</v>
      </c>
      <c r="E198" s="1">
        <v>0</v>
      </c>
      <c r="F198" s="1">
        <v>0</v>
      </c>
      <c r="G198" s="2">
        <f t="shared" si="0"/>
        <v>30478.547680000003</v>
      </c>
      <c r="H198" s="2">
        <f t="shared" si="1"/>
        <v>0.27999999999883585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64960</v>
      </c>
      <c r="D201" s="1">
        <f>'PR-RAS'!E205</f>
        <v>44876.72</v>
      </c>
      <c r="E201" s="1">
        <v>0</v>
      </c>
      <c r="F201" s="1">
        <v>0</v>
      </c>
      <c r="G201" s="2">
        <f t="shared" si="0"/>
        <v>30942.688000000002</v>
      </c>
      <c r="H201" s="2">
        <f t="shared" si="1"/>
        <v>0.27999999999883585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17586</v>
      </c>
      <c r="D206" s="1">
        <f>'PR-RAS'!E210</f>
        <v>15138.24</v>
      </c>
      <c r="E206" s="1">
        <v>0</v>
      </c>
      <c r="F206" s="1">
        <v>0</v>
      </c>
      <c r="G206" s="2">
        <f t="shared" si="0"/>
        <v>9811.8083999999981</v>
      </c>
      <c r="H206" s="2">
        <f t="shared" si="1"/>
        <v>0.23999999999978172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17586</v>
      </c>
      <c r="D207" s="1">
        <f>'PR-RAS'!E211</f>
        <v>15138.24</v>
      </c>
      <c r="E207" s="1">
        <v>0</v>
      </c>
      <c r="F207" s="1">
        <v>0</v>
      </c>
      <c r="G207" s="2">
        <f t="shared" si="0"/>
        <v>9859.6708799999979</v>
      </c>
      <c r="H207" s="2">
        <f t="shared" si="1"/>
        <v>0.23999999999978172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114285</v>
      </c>
      <c r="D220" s="1">
        <f>'PR-RAS'!E224</f>
        <v>2864.16</v>
      </c>
      <c r="E220" s="1">
        <v>0</v>
      </c>
      <c r="F220" s="1">
        <v>0</v>
      </c>
      <c r="G220" s="2">
        <f t="shared" si="0"/>
        <v>26282.917080000003</v>
      </c>
      <c r="H220" s="2">
        <f t="shared" si="1"/>
        <v>0.15999999999985448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26349</v>
      </c>
      <c r="D227" s="1">
        <f>'PR-RAS'!E231</f>
        <v>0</v>
      </c>
      <c r="E227" s="1">
        <v>0</v>
      </c>
      <c r="F227" s="1">
        <v>0</v>
      </c>
      <c r="G227" s="2">
        <f t="shared" si="0"/>
        <v>5954.8739999999998</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26349</v>
      </c>
      <c r="D229" s="1">
        <f>'PR-RAS'!E233</f>
        <v>0</v>
      </c>
      <c r="E229" s="1">
        <v>0</v>
      </c>
      <c r="F229" s="1">
        <v>0</v>
      </c>
      <c r="G229" s="2">
        <f t="shared" si="0"/>
        <v>6007.5720000000001</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87936</v>
      </c>
      <c r="D232" s="1">
        <f>'PR-RAS'!E236</f>
        <v>2864.16</v>
      </c>
      <c r="E232" s="1">
        <v>0</v>
      </c>
      <c r="F232" s="1">
        <v>0</v>
      </c>
      <c r="G232" s="2">
        <f t="shared" si="0"/>
        <v>21636.457920000004</v>
      </c>
      <c r="H232" s="2">
        <f t="shared" si="1"/>
        <v>0.15999999999985448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87936</v>
      </c>
      <c r="D233" s="1">
        <f>'PR-RAS'!E237</f>
        <v>2864.16</v>
      </c>
      <c r="E233" s="1">
        <v>0</v>
      </c>
      <c r="F233" s="1">
        <v>0</v>
      </c>
      <c r="G233" s="2">
        <f t="shared" si="0"/>
        <v>21730.122240000004</v>
      </c>
      <c r="H233" s="2">
        <f t="shared" si="1"/>
        <v>0.15999999999985448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428081</v>
      </c>
      <c r="D248" s="1">
        <f>'PR-RAS'!E252</f>
        <v>344746.19999999995</v>
      </c>
      <c r="E248" s="1">
        <v>0</v>
      </c>
      <c r="F248" s="1">
        <v>0</v>
      </c>
      <c r="G248" s="2">
        <f t="shared" si="0"/>
        <v>276040.6298</v>
      </c>
      <c r="H248" s="2">
        <f t="shared" si="1"/>
        <v>0.19999999995343387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428081</v>
      </c>
      <c r="D255" s="1">
        <f>'PR-RAS'!E259</f>
        <v>344746.19999999995</v>
      </c>
      <c r="E255" s="1">
        <v>0</v>
      </c>
      <c r="F255" s="1">
        <v>0</v>
      </c>
      <c r="G255" s="2">
        <f t="shared" si="0"/>
        <v>283863.64359999995</v>
      </c>
      <c r="H255" s="2">
        <f t="shared" si="1"/>
        <v>0.19999999995343387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363447</v>
      </c>
      <c r="D256" s="1">
        <f>'PR-RAS'!E260</f>
        <v>273389.36</v>
      </c>
      <c r="E256" s="1">
        <v>0</v>
      </c>
      <c r="F256" s="1">
        <v>0</v>
      </c>
      <c r="G256" s="2">
        <f t="shared" si="0"/>
        <v>232107.55859999999</v>
      </c>
      <c r="H256" s="2">
        <f t="shared" si="1"/>
        <v>0.35999999998603016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64634</v>
      </c>
      <c r="D257" s="1">
        <f>'PR-RAS'!E261</f>
        <v>71356.84</v>
      </c>
      <c r="E257" s="1">
        <v>0</v>
      </c>
      <c r="F257" s="1">
        <v>0</v>
      </c>
      <c r="G257" s="2">
        <f t="shared" si="0"/>
        <v>53081.006079999999</v>
      </c>
      <c r="H257" s="2">
        <f t="shared" si="1"/>
        <v>0.16000000000349246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426741</v>
      </c>
      <c r="D259" s="1">
        <f>'PR-RAS'!E263</f>
        <v>816252.8</v>
      </c>
      <c r="E259" s="1">
        <v>0</v>
      </c>
      <c r="F259" s="1">
        <v>0</v>
      </c>
      <c r="G259" s="2">
        <f t="shared" si="0"/>
        <v>531285.62280000001</v>
      </c>
      <c r="H259" s="2">
        <f t="shared" si="1"/>
        <v>0.19999999995343387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293200</v>
      </c>
      <c r="D260" s="1">
        <f>'PR-RAS'!E264</f>
        <v>315770</v>
      </c>
      <c r="E260" s="1">
        <v>0</v>
      </c>
      <c r="F260" s="1">
        <v>0</v>
      </c>
      <c r="G260" s="2">
        <f t="shared" si="0"/>
        <v>239507.66</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293200</v>
      </c>
      <c r="D261" s="1">
        <f>'PR-RAS'!E265</f>
        <v>315770</v>
      </c>
      <c r="E261" s="1">
        <v>0</v>
      </c>
      <c r="F261" s="1">
        <v>0</v>
      </c>
      <c r="G261" s="2">
        <f t="shared" si="0"/>
        <v>240432.4</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133541</v>
      </c>
      <c r="D264" s="1">
        <f>'PR-RAS'!E268</f>
        <v>500482.8</v>
      </c>
      <c r="E264" s="1">
        <v>0</v>
      </c>
      <c r="F264" s="1">
        <v>0</v>
      </c>
      <c r="G264" s="2">
        <f t="shared" si="0"/>
        <v>298375.23580000002</v>
      </c>
      <c r="H264" s="2">
        <f t="shared" si="1"/>
        <v>0.20000000001164153</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133541</v>
      </c>
      <c r="D265" s="1">
        <f>'PR-RAS'!E269</f>
        <v>500482.8</v>
      </c>
      <c r="E265" s="1">
        <v>0</v>
      </c>
      <c r="F265" s="1">
        <v>0</v>
      </c>
      <c r="G265" s="2">
        <f t="shared" ref="G265:G521" si="8">(B265/1000)*(C265*1+D265*2)</f>
        <v>299509.74240000005</v>
      </c>
      <c r="H265" s="2">
        <f t="shared" ref="H265:H521" si="9">ABS(C265-ROUND(C265,0))+ABS(D265-ROUND(D265,0))</f>
        <v>0.20000000001164153</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5897753</v>
      </c>
      <c r="D285" s="1">
        <f>'PR-RAS'!E289</f>
        <v>4907356.04</v>
      </c>
      <c r="E285" s="1">
        <v>0</v>
      </c>
      <c r="F285" s="1">
        <v>0</v>
      </c>
      <c r="G285" s="2">
        <f t="shared" si="8"/>
        <v>4462340.0827199994</v>
      </c>
      <c r="H285" s="2">
        <f t="shared" si="9"/>
        <v>4.0000000037252903E-2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812671</v>
      </c>
      <c r="D286" s="1">
        <f>'PR-RAS'!E290</f>
        <v>3591686.5899999989</v>
      </c>
      <c r="E286" s="1">
        <v>0</v>
      </c>
      <c r="F286" s="1">
        <v>0</v>
      </c>
      <c r="G286" s="2">
        <f t="shared" si="8"/>
        <v>2278872.591299999</v>
      </c>
      <c r="H286" s="2">
        <f t="shared" si="9"/>
        <v>0.41000000108033419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6348253</v>
      </c>
      <c r="D288" s="1">
        <f>'PR-RAS'!E292</f>
        <v>6429083.96</v>
      </c>
      <c r="E288" s="1">
        <v>0</v>
      </c>
      <c r="F288" s="1">
        <v>0</v>
      </c>
      <c r="G288" s="2">
        <f t="shared" si="8"/>
        <v>5512242.8040399998</v>
      </c>
      <c r="H288" s="2">
        <f t="shared" si="9"/>
        <v>4.0000000037252903E-2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922876</v>
      </c>
      <c r="D290" s="1">
        <f>'PR-RAS'!E294</f>
        <v>1557253.7</v>
      </c>
      <c r="E290" s="1">
        <v>0</v>
      </c>
      <c r="F290" s="1">
        <v>0</v>
      </c>
      <c r="G290" s="2">
        <f t="shared" si="8"/>
        <v>1166803.8025999998</v>
      </c>
      <c r="H290" s="2">
        <f t="shared" si="9"/>
        <v>0.30000000004656613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6976268</v>
      </c>
      <c r="D345" s="1">
        <f>'PR-RAS'!E350</f>
        <v>546051.65999999992</v>
      </c>
      <c r="E345" s="1">
        <v>0</v>
      </c>
      <c r="F345" s="1">
        <v>0</v>
      </c>
      <c r="G345" s="2">
        <f t="shared" si="8"/>
        <v>2775519.7340799998</v>
      </c>
      <c r="H345" s="2">
        <f t="shared" si="9"/>
        <v>0.34000000008381903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13025</v>
      </c>
      <c r="D346" s="1">
        <f>'PR-RAS'!E351</f>
        <v>0</v>
      </c>
      <c r="E346" s="1">
        <v>0</v>
      </c>
      <c r="F346" s="1">
        <v>0</v>
      </c>
      <c r="G346" s="2">
        <f t="shared" si="8"/>
        <v>4493.625</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13025</v>
      </c>
      <c r="D351" s="1">
        <f>'PR-RAS'!E356</f>
        <v>0</v>
      </c>
      <c r="E351" s="1">
        <v>0</v>
      </c>
      <c r="F351" s="1">
        <v>0</v>
      </c>
      <c r="G351" s="2">
        <f t="shared" si="8"/>
        <v>4558.75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13025</v>
      </c>
      <c r="D357" s="1">
        <f>'PR-RAS'!E362</f>
        <v>0</v>
      </c>
      <c r="E357" s="1">
        <v>0</v>
      </c>
      <c r="F357" s="1">
        <v>0</v>
      </c>
      <c r="G357" s="2">
        <f t="shared" si="8"/>
        <v>4636.8999999999996</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6963243</v>
      </c>
      <c r="D358" s="1">
        <f>'PR-RAS'!E363</f>
        <v>546051.65999999992</v>
      </c>
      <c r="E358" s="1">
        <v>0</v>
      </c>
      <c r="F358" s="1">
        <v>0</v>
      </c>
      <c r="G358" s="2">
        <f t="shared" si="8"/>
        <v>2875758.6362399999</v>
      </c>
      <c r="H358" s="2">
        <f t="shared" si="9"/>
        <v>0.34000000008381903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6210617</v>
      </c>
      <c r="D359" s="1">
        <f>'PR-RAS'!E364</f>
        <v>413998.55999999994</v>
      </c>
      <c r="E359" s="1">
        <v>0</v>
      </c>
      <c r="F359" s="1">
        <v>0</v>
      </c>
      <c r="G359" s="2">
        <f t="shared" si="8"/>
        <v>2519823.8549600001</v>
      </c>
      <c r="H359" s="2">
        <f t="shared" si="9"/>
        <v>0.44000000006053597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53325</v>
      </c>
      <c r="D361" s="1">
        <f>'PR-RAS'!E366</f>
        <v>0</v>
      </c>
      <c r="E361" s="1">
        <v>0</v>
      </c>
      <c r="F361" s="1">
        <v>0</v>
      </c>
      <c r="G361" s="2">
        <f t="shared" si="8"/>
        <v>19197</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1114213</v>
      </c>
      <c r="D362" s="1">
        <f>'PR-RAS'!E367</f>
        <v>318278.71999999997</v>
      </c>
      <c r="E362" s="1">
        <v>0</v>
      </c>
      <c r="F362" s="1">
        <v>0</v>
      </c>
      <c r="G362" s="2">
        <f t="shared" si="8"/>
        <v>632028.1288399999</v>
      </c>
      <c r="H362" s="2">
        <f t="shared" si="9"/>
        <v>0.28000000002793968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5043079</v>
      </c>
      <c r="D363" s="1">
        <f>'PR-RAS'!E368</f>
        <v>95719.84</v>
      </c>
      <c r="E363" s="1">
        <v>0</v>
      </c>
      <c r="F363" s="1">
        <v>0</v>
      </c>
      <c r="G363" s="2">
        <f t="shared" si="8"/>
        <v>1894895.7621599999</v>
      </c>
      <c r="H363" s="2">
        <f t="shared" si="9"/>
        <v>0.16000000000349246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733426</v>
      </c>
      <c r="D364" s="1">
        <f>'PR-RAS'!E369</f>
        <v>126653.1</v>
      </c>
      <c r="E364" s="1">
        <v>0</v>
      </c>
      <c r="F364" s="1">
        <v>0</v>
      </c>
      <c r="G364" s="2">
        <f t="shared" si="8"/>
        <v>358183.78859999997</v>
      </c>
      <c r="H364" s="2">
        <f t="shared" si="9"/>
        <v>0.10000000000582077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58646</v>
      </c>
      <c r="D365" s="1">
        <f>'PR-RAS'!E370</f>
        <v>18199.099999999999</v>
      </c>
      <c r="E365" s="1">
        <v>0</v>
      </c>
      <c r="F365" s="1">
        <v>0</v>
      </c>
      <c r="G365" s="2">
        <f t="shared" si="8"/>
        <v>34596.088799999998</v>
      </c>
      <c r="H365" s="2">
        <f t="shared" si="9"/>
        <v>9.9999999998544808E-2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21420</v>
      </c>
      <c r="D366" s="1">
        <f>'PR-RAS'!E371</f>
        <v>0</v>
      </c>
      <c r="E366" s="1">
        <v>0</v>
      </c>
      <c r="F366" s="1">
        <v>0</v>
      </c>
      <c r="G366" s="2">
        <f t="shared" si="8"/>
        <v>7818.3</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22524</v>
      </c>
      <c r="D370" s="1">
        <f>'PR-RAS'!E375</f>
        <v>0</v>
      </c>
      <c r="E370" s="1">
        <v>0</v>
      </c>
      <c r="F370" s="1">
        <v>0</v>
      </c>
      <c r="G370" s="2">
        <f t="shared" si="8"/>
        <v>8311.3559999999998</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630836</v>
      </c>
      <c r="D371" s="1">
        <f>'PR-RAS'!E376</f>
        <v>108454</v>
      </c>
      <c r="E371" s="1">
        <v>0</v>
      </c>
      <c r="F371" s="1">
        <v>0</v>
      </c>
      <c r="G371" s="2">
        <f t="shared" si="8"/>
        <v>313665.27999999997</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19200</v>
      </c>
      <c r="D386" s="1">
        <f>'PR-RAS'!E391</f>
        <v>5400</v>
      </c>
      <c r="E386" s="1">
        <v>0</v>
      </c>
      <c r="F386" s="1">
        <v>0</v>
      </c>
      <c r="G386" s="2">
        <f t="shared" si="8"/>
        <v>11550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19200</v>
      </c>
      <c r="D388" s="1">
        <f>'PR-RAS'!E393</f>
        <v>5400</v>
      </c>
      <c r="E388" s="1">
        <v>0</v>
      </c>
      <c r="F388" s="1">
        <v>0</v>
      </c>
      <c r="G388" s="2">
        <f t="shared" si="8"/>
        <v>11610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6976268</v>
      </c>
      <c r="D403" s="1">
        <f>'PR-RAS'!E408</f>
        <v>546051.65999999992</v>
      </c>
      <c r="E403" s="1">
        <v>0</v>
      </c>
      <c r="F403" s="1">
        <v>0</v>
      </c>
      <c r="G403" s="2">
        <f t="shared" si="8"/>
        <v>3243485.2706400002</v>
      </c>
      <c r="H403" s="2">
        <f t="shared" si="9"/>
        <v>0.34000000008381903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6234428.0899999999</v>
      </c>
      <c r="E405" s="1">
        <v>0</v>
      </c>
      <c r="F405" s="1">
        <v>0</v>
      </c>
      <c r="G405" s="2">
        <f t="shared" si="8"/>
        <v>5037417.8967200005</v>
      </c>
      <c r="H405" s="2">
        <f t="shared" si="9"/>
        <v>8.9999999850988388E-2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6710424</v>
      </c>
      <c r="D407" s="1">
        <f>'PR-RAS'!E412</f>
        <v>8499042.629999999</v>
      </c>
      <c r="E407" s="1">
        <v>0</v>
      </c>
      <c r="F407" s="1">
        <v>0</v>
      </c>
      <c r="G407" s="2">
        <f t="shared" si="8"/>
        <v>9625654.7595600002</v>
      </c>
      <c r="H407" s="2">
        <f t="shared" si="9"/>
        <v>0.37000000104308128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12874021</v>
      </c>
      <c r="D408" s="1">
        <f>'PR-RAS'!E413</f>
        <v>5453407.7000000002</v>
      </c>
      <c r="E408" s="1">
        <v>0</v>
      </c>
      <c r="F408" s="1">
        <v>0</v>
      </c>
      <c r="G408" s="2">
        <f t="shared" si="8"/>
        <v>9678800.4147999994</v>
      </c>
      <c r="H408" s="2">
        <f t="shared" si="9"/>
        <v>0.29999999981373549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3045634.9299999988</v>
      </c>
      <c r="E409" s="1">
        <v>0</v>
      </c>
      <c r="F409" s="1">
        <v>0</v>
      </c>
      <c r="G409" s="2">
        <f t="shared" si="8"/>
        <v>2485238.1028799987</v>
      </c>
      <c r="H409" s="2">
        <f t="shared" si="9"/>
        <v>7.0000001229345798E-2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6163597</v>
      </c>
      <c r="D410" s="1">
        <f>'PR-RAS'!E415</f>
        <v>0</v>
      </c>
      <c r="E410" s="1">
        <v>0</v>
      </c>
      <c r="F410" s="1">
        <v>0</v>
      </c>
      <c r="G410" s="2">
        <f t="shared" si="8"/>
        <v>2520911.173</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6348253</v>
      </c>
      <c r="D411" s="1">
        <f>'PR-RAS'!E416</f>
        <v>194655.87000000011</v>
      </c>
      <c r="E411" s="1">
        <v>0</v>
      </c>
      <c r="F411" s="1">
        <v>0</v>
      </c>
      <c r="G411" s="2">
        <f t="shared" si="8"/>
        <v>2762401.5433999998</v>
      </c>
      <c r="H411" s="2">
        <f t="shared" si="9"/>
        <v>0.12999999988824129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922876</v>
      </c>
      <c r="D413" s="1">
        <f>'PR-RAS'!E418</f>
        <v>1557253.7</v>
      </c>
      <c r="E413" s="1">
        <v>0</v>
      </c>
      <c r="F413" s="1">
        <v>0</v>
      </c>
      <c r="G413" s="2">
        <f t="shared" si="8"/>
        <v>1663401.9607999998</v>
      </c>
      <c r="H413" s="2">
        <f t="shared" si="9"/>
        <v>0.30000000004656613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3089484</v>
      </c>
      <c r="D414" s="1">
        <f>'PR-RAS'!E420</f>
        <v>67623.09</v>
      </c>
      <c r="E414" s="1">
        <v>0</v>
      </c>
      <c r="F414" s="1">
        <v>0</v>
      </c>
      <c r="G414" s="2">
        <f t="shared" si="8"/>
        <v>1331813.56434</v>
      </c>
      <c r="H414" s="2">
        <f t="shared" si="9"/>
        <v>8.999999999650754E-2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3089484</v>
      </c>
      <c r="D478" s="1">
        <f>'PR-RAS'!E484</f>
        <v>67623.09</v>
      </c>
      <c r="E478" s="1">
        <v>0</v>
      </c>
      <c r="F478" s="1">
        <v>0</v>
      </c>
      <c r="G478" s="2">
        <f t="shared" si="8"/>
        <v>1538196.29586</v>
      </c>
      <c r="H478" s="2">
        <f t="shared" si="9"/>
        <v>8.999999999650754E-2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3000000</v>
      </c>
      <c r="D489" s="1">
        <f>'PR-RAS'!E495</f>
        <v>0</v>
      </c>
      <c r="E489" s="1">
        <v>0</v>
      </c>
      <c r="F489" s="1">
        <v>0</v>
      </c>
      <c r="G489" s="2">
        <f t="shared" si="8"/>
        <v>1464000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3000000</v>
      </c>
      <c r="D490" s="1">
        <f>'PR-RAS'!E496</f>
        <v>0</v>
      </c>
      <c r="E490" s="1">
        <v>0</v>
      </c>
      <c r="F490" s="1">
        <v>0</v>
      </c>
      <c r="G490" s="2">
        <f t="shared" si="8"/>
        <v>1467000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89484</v>
      </c>
      <c r="D501" s="1">
        <f>'PR-RAS'!E507</f>
        <v>67623.09</v>
      </c>
      <c r="E501" s="1">
        <v>0</v>
      </c>
      <c r="F501" s="1">
        <v>0</v>
      </c>
      <c r="G501" s="2">
        <f t="shared" si="8"/>
        <v>112365.09</v>
      </c>
      <c r="H501" s="2">
        <f t="shared" si="9"/>
        <v>8.999999999650754E-2</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89484</v>
      </c>
      <c r="D502" s="1">
        <f>'PR-RAS'!E508</f>
        <v>67623.09</v>
      </c>
      <c r="E502" s="1">
        <v>0</v>
      </c>
      <c r="F502" s="1">
        <v>0</v>
      </c>
      <c r="G502" s="2">
        <f t="shared" si="8"/>
        <v>112589.82018</v>
      </c>
      <c r="H502" s="2">
        <f t="shared" si="9"/>
        <v>8.999999999650754E-2</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3000000</v>
      </c>
      <c r="D522" s="1">
        <f>'PR-RAS'!E528</f>
        <v>3089484.28</v>
      </c>
      <c r="E522" s="1">
        <v>0</v>
      </c>
      <c r="F522" s="1">
        <v>0</v>
      </c>
      <c r="G522" s="2">
        <f t="shared" ref="G522:G809" si="10">(B522/1000)*(C522*1+D522*2)</f>
        <v>4782242.6197599992</v>
      </c>
      <c r="H522" s="2">
        <f t="shared" ref="H522:H809" si="11">ABS(C522-ROUND(C522,0))+ABS(D522-ROUND(D522,0))</f>
        <v>0.27999999979510903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3000000</v>
      </c>
      <c r="D587" s="1">
        <f>'PR-RAS'!E593</f>
        <v>3089484.28</v>
      </c>
      <c r="E587" s="1">
        <v>0</v>
      </c>
      <c r="F587" s="1">
        <v>0</v>
      </c>
      <c r="G587" s="2">
        <f t="shared" si="10"/>
        <v>5378875.5761599988</v>
      </c>
      <c r="H587" s="2">
        <f t="shared" si="11"/>
        <v>0.27999999979510903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3000000</v>
      </c>
      <c r="D599" s="1">
        <f>'PR-RAS'!E605</f>
        <v>3000000</v>
      </c>
      <c r="E599" s="1">
        <v>0</v>
      </c>
      <c r="F599" s="1">
        <v>0</v>
      </c>
      <c r="G599" s="2">
        <f t="shared" si="10"/>
        <v>5382000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3000000</v>
      </c>
      <c r="D600" s="1">
        <f>'PR-RAS'!E606</f>
        <v>3000000</v>
      </c>
      <c r="E600" s="1">
        <v>0</v>
      </c>
      <c r="F600" s="1">
        <v>0</v>
      </c>
      <c r="G600" s="2">
        <f t="shared" si="10"/>
        <v>5391000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89484.28</v>
      </c>
      <c r="E611" s="1">
        <v>0</v>
      </c>
      <c r="F611" s="1">
        <v>0</v>
      </c>
      <c r="G611" s="2">
        <f t="shared" si="10"/>
        <v>109170.8216</v>
      </c>
      <c r="H611" s="2">
        <f t="shared" si="11"/>
        <v>0.27999999999883585</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89484.28</v>
      </c>
      <c r="E612" s="1">
        <v>0</v>
      </c>
      <c r="F612" s="1">
        <v>0</v>
      </c>
      <c r="G612" s="2">
        <f t="shared" si="10"/>
        <v>109349.79015999999</v>
      </c>
      <c r="H612" s="2">
        <f t="shared" si="11"/>
        <v>0.27999999999883585</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89484</v>
      </c>
      <c r="D629" s="1">
        <f>'PR-RAS'!E635</f>
        <v>0</v>
      </c>
      <c r="E629" s="1">
        <v>0</v>
      </c>
      <c r="F629" s="1">
        <v>0</v>
      </c>
      <c r="G629" s="2">
        <f t="shared" si="10"/>
        <v>56195.951999999997</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3021861.19</v>
      </c>
      <c r="E630" s="1">
        <v>0</v>
      </c>
      <c r="F630" s="1">
        <v>0</v>
      </c>
      <c r="G630" s="2">
        <f t="shared" si="10"/>
        <v>3801501.37702</v>
      </c>
      <c r="H630" s="2">
        <f t="shared" si="11"/>
        <v>0.18999999994412065</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89484.29</v>
      </c>
      <c r="E631" s="1">
        <v>0</v>
      </c>
      <c r="F631" s="1">
        <v>0</v>
      </c>
      <c r="G631" s="2">
        <f t="shared" si="10"/>
        <v>112750.20539999999</v>
      </c>
      <c r="H631" s="2">
        <f t="shared" si="11"/>
        <v>0.28999999999359716</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9799908</v>
      </c>
      <c r="D633" s="1">
        <f>'PR-RAS'!E639</f>
        <v>8566665.7199999988</v>
      </c>
      <c r="E633" s="1">
        <v>0</v>
      </c>
      <c r="F633" s="1">
        <v>0</v>
      </c>
      <c r="G633" s="2">
        <f t="shared" si="10"/>
        <v>17021807.326079998</v>
      </c>
      <c r="H633" s="2">
        <f t="shared" si="11"/>
        <v>0.2800000011920929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15874021</v>
      </c>
      <c r="D634" s="1">
        <f>'PR-RAS'!E640</f>
        <v>8542891.9800000004</v>
      </c>
      <c r="E634" s="1">
        <v>0</v>
      </c>
      <c r="F634" s="1">
        <v>0</v>
      </c>
      <c r="G634" s="2">
        <f t="shared" si="10"/>
        <v>20863556.53968</v>
      </c>
      <c r="H634" s="2">
        <f t="shared" si="11"/>
        <v>1.9999999552965164E-2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23773.739999998361</v>
      </c>
      <c r="E635" s="1">
        <v>0</v>
      </c>
      <c r="F635" s="1">
        <v>0</v>
      </c>
      <c r="G635" s="2">
        <f t="shared" si="10"/>
        <v>30145.102319997921</v>
      </c>
      <c r="H635" s="2">
        <f t="shared" si="11"/>
        <v>0.26000000163912773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6074113</v>
      </c>
      <c r="D636" s="1">
        <f>'PR-RAS'!E642</f>
        <v>0</v>
      </c>
      <c r="E636" s="1">
        <v>0</v>
      </c>
      <c r="F636" s="1">
        <v>0</v>
      </c>
      <c r="G636" s="2">
        <f t="shared" si="10"/>
        <v>3857061.7549999999</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6348253</v>
      </c>
      <c r="D637" s="1">
        <f>'PR-RAS'!E643</f>
        <v>284140.16000000009</v>
      </c>
      <c r="E637" s="1">
        <v>0</v>
      </c>
      <c r="F637" s="1">
        <v>0</v>
      </c>
      <c r="G637" s="2">
        <f t="shared" si="10"/>
        <v>4398915.1915199999</v>
      </c>
      <c r="H637" s="2">
        <f t="shared" si="11"/>
        <v>0.16000000009080395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274140</v>
      </c>
      <c r="D639" s="1">
        <f>'PR-RAS'!E645</f>
        <v>307913.89999999845</v>
      </c>
      <c r="E639" s="1">
        <v>0</v>
      </c>
      <c r="F639" s="1">
        <v>0</v>
      </c>
      <c r="G639" s="2">
        <f t="shared" si="10"/>
        <v>567799.45639999805</v>
      </c>
      <c r="H639" s="2">
        <f t="shared" si="11"/>
        <v>0.10000000154832378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6698054</v>
      </c>
      <c r="D642" s="1">
        <f>'PR-RAS'!E649</f>
        <v>642351.99</v>
      </c>
      <c r="E642" s="1">
        <v>0</v>
      </c>
      <c r="F642" s="1">
        <v>0</v>
      </c>
      <c r="G642" s="2">
        <f t="shared" si="10"/>
        <v>5116947.8651800007</v>
      </c>
      <c r="H642" s="2">
        <f t="shared" si="11"/>
        <v>1.0000000009313226E-2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23416098</v>
      </c>
      <c r="D643" s="1">
        <f>'PR-RAS'!E650</f>
        <v>9438097.6099999994</v>
      </c>
      <c r="E643" s="1">
        <v>0</v>
      </c>
      <c r="F643" s="1">
        <v>0</v>
      </c>
      <c r="G643" s="2">
        <f t="shared" si="10"/>
        <v>27151652.247239999</v>
      </c>
      <c r="H643" s="2">
        <f t="shared" si="11"/>
        <v>0.39000000059604645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29471800</v>
      </c>
      <c r="D644" s="1">
        <f>'PR-RAS'!E651</f>
        <v>9346598.5700000003</v>
      </c>
      <c r="E644" s="1">
        <v>0</v>
      </c>
      <c r="F644" s="1">
        <v>0</v>
      </c>
      <c r="G644" s="2">
        <f t="shared" si="10"/>
        <v>30970093.16102</v>
      </c>
      <c r="H644" s="2">
        <f t="shared" si="11"/>
        <v>0.42999999970197678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642352</v>
      </c>
      <c r="D645" s="1">
        <f>'PR-RAS'!E652</f>
        <v>733851.02999999933</v>
      </c>
      <c r="E645" s="1">
        <v>0</v>
      </c>
      <c r="F645" s="1">
        <v>0</v>
      </c>
      <c r="G645" s="2">
        <f t="shared" si="10"/>
        <v>1358874.8146399991</v>
      </c>
      <c r="H645" s="2">
        <f t="shared" si="11"/>
        <v>2.9999999329447746E-2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42</v>
      </c>
      <c r="D646" s="1">
        <f>'PR-RAS'!E653</f>
        <v>10</v>
      </c>
      <c r="E646" s="1">
        <v>0</v>
      </c>
      <c r="F646" s="1">
        <v>0</v>
      </c>
      <c r="G646" s="2">
        <f t="shared" si="10"/>
        <v>39.99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9</v>
      </c>
      <c r="E647" s="1">
        <v>0</v>
      </c>
      <c r="F647" s="1">
        <v>0</v>
      </c>
      <c r="G647" s="2">
        <f t="shared" si="10"/>
        <v>11.628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42</v>
      </c>
      <c r="D648" s="1">
        <f>'PR-RAS'!E655</f>
        <v>10</v>
      </c>
      <c r="E648" s="1">
        <v>0</v>
      </c>
      <c r="F648" s="1">
        <v>0</v>
      </c>
      <c r="G648" s="2">
        <f t="shared" si="10"/>
        <v>40.114000000000004</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9</v>
      </c>
      <c r="E649" s="1">
        <v>0</v>
      </c>
      <c r="F649" s="1">
        <v>0</v>
      </c>
      <c r="G649" s="2">
        <f t="shared" si="10"/>
        <v>11.664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681</v>
      </c>
      <c r="D653" s="1">
        <f>'PR-RAS'!E660</f>
        <v>4603.59</v>
      </c>
      <c r="E653" s="1">
        <v>0</v>
      </c>
      <c r="F653" s="1">
        <v>0</v>
      </c>
      <c r="G653" s="2">
        <f t="shared" si="10"/>
        <v>6447.0933600000008</v>
      </c>
      <c r="H653" s="2">
        <f t="shared" si="11"/>
        <v>0.40999999999985448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2121205</v>
      </c>
      <c r="D654" s="1">
        <f>'PR-RAS'!E661</f>
        <v>2249092.04</v>
      </c>
      <c r="E654" s="1">
        <v>0</v>
      </c>
      <c r="F654" s="1">
        <v>0</v>
      </c>
      <c r="G654" s="2">
        <f t="shared" si="10"/>
        <v>4322461.0692400001</v>
      </c>
      <c r="H654" s="2">
        <f t="shared" si="11"/>
        <v>4.0000000037252903E-2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25325</v>
      </c>
      <c r="D655" s="1">
        <f>'PR-RAS'!E662</f>
        <v>0</v>
      </c>
      <c r="E655" s="1">
        <v>0</v>
      </c>
      <c r="F655" s="1">
        <v>0</v>
      </c>
      <c r="G655" s="2">
        <f t="shared" si="10"/>
        <v>16562.55</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691226</v>
      </c>
      <c r="D658" s="1">
        <f>'PR-RAS'!E665</f>
        <v>50000</v>
      </c>
      <c r="E658" s="1">
        <v>0</v>
      </c>
      <c r="F658" s="1">
        <v>0</v>
      </c>
      <c r="G658" s="2">
        <f t="shared" si="10"/>
        <v>519835.48200000002</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5000</v>
      </c>
      <c r="D659" s="1">
        <f>'PR-RAS'!E666</f>
        <v>150000</v>
      </c>
      <c r="E659" s="1">
        <v>0</v>
      </c>
      <c r="F659" s="1">
        <v>0</v>
      </c>
      <c r="G659" s="2">
        <f t="shared" si="10"/>
        <v>200690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131580</v>
      </c>
      <c r="D662" s="1">
        <f>'PR-RAS'!E669</f>
        <v>34333.86</v>
      </c>
      <c r="E662" s="1">
        <v>0</v>
      </c>
      <c r="F662" s="1">
        <v>0</v>
      </c>
      <c r="G662" s="2">
        <f t="shared" si="10"/>
        <v>132363.74292000002</v>
      </c>
      <c r="H662" s="2">
        <f t="shared" si="11"/>
        <v>0.13999999999941792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2117870</v>
      </c>
      <c r="D687" s="1">
        <f>'PR-RAS'!E694</f>
        <v>1085829.96</v>
      </c>
      <c r="E687" s="1">
        <v>0</v>
      </c>
      <c r="F687" s="1">
        <v>0</v>
      </c>
      <c r="G687" s="2">
        <f t="shared" si="10"/>
        <v>2942617.5251200004</v>
      </c>
      <c r="H687" s="2">
        <f t="shared" si="11"/>
        <v>4.0000000037252903E-2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2315123.86</v>
      </c>
      <c r="E691" s="1">
        <v>0</v>
      </c>
      <c r="F691" s="1">
        <v>0</v>
      </c>
      <c r="G691" s="2">
        <f t="shared" si="10"/>
        <v>3194870.9267999995</v>
      </c>
      <c r="H691" s="2">
        <f t="shared" si="11"/>
        <v>0.14000000013038516</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353730.87</v>
      </c>
      <c r="E703" s="1">
        <v>0</v>
      </c>
      <c r="F703" s="1">
        <v>0</v>
      </c>
      <c r="G703" s="2">
        <f t="shared" si="10"/>
        <v>496638.14147999999</v>
      </c>
      <c r="H703" s="2">
        <f t="shared" si="11"/>
        <v>0.13000000000465661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9368</v>
      </c>
      <c r="D711" s="1">
        <f>'PR-RAS'!E718</f>
        <v>49614.43</v>
      </c>
      <c r="E711" s="1">
        <v>0</v>
      </c>
      <c r="F711" s="1">
        <v>0</v>
      </c>
      <c r="G711" s="2">
        <f t="shared" si="10"/>
        <v>77103.770600000003</v>
      </c>
      <c r="H711" s="2">
        <f t="shared" si="11"/>
        <v>0.43000000000029104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5160</v>
      </c>
      <c r="E713" s="1">
        <v>0</v>
      </c>
      <c r="F713" s="1">
        <v>0</v>
      </c>
      <c r="G713" s="2">
        <f t="shared" si="10"/>
        <v>7347.8399999999992</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42652</v>
      </c>
      <c r="D715" s="1">
        <f>'PR-RAS'!E722</f>
        <v>18879.13</v>
      </c>
      <c r="E715" s="1">
        <v>0</v>
      </c>
      <c r="F715" s="1">
        <v>0</v>
      </c>
      <c r="G715" s="2">
        <f t="shared" si="10"/>
        <v>57412.925640000001</v>
      </c>
      <c r="H715" s="2">
        <f t="shared" si="11"/>
        <v>0.13000000000101863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48256</v>
      </c>
      <c r="D718" s="1">
        <f>'PR-RAS'!E725</f>
        <v>27173.53</v>
      </c>
      <c r="E718" s="1">
        <v>0</v>
      </c>
      <c r="F718" s="1">
        <v>0</v>
      </c>
      <c r="G718" s="2">
        <f t="shared" si="10"/>
        <v>73566.394019999992</v>
      </c>
      <c r="H718" s="2">
        <f t="shared" si="11"/>
        <v>0.47000000000116415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64960</v>
      </c>
      <c r="D735" s="1">
        <f>'PR-RAS'!E742</f>
        <v>44876.72</v>
      </c>
      <c r="E735" s="1">
        <v>0</v>
      </c>
      <c r="F735" s="1">
        <v>0</v>
      </c>
      <c r="G735" s="2">
        <f t="shared" si="10"/>
        <v>113559.66495999999</v>
      </c>
      <c r="H735" s="2">
        <f t="shared" si="11"/>
        <v>0.27999999999883585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26349</v>
      </c>
      <c r="D766" s="1">
        <f>'PR-RAS'!E773</f>
        <v>0</v>
      </c>
      <c r="E766" s="1">
        <v>0</v>
      </c>
      <c r="F766" s="1">
        <v>0</v>
      </c>
      <c r="G766" s="2">
        <f t="shared" si="10"/>
        <v>20156.985000000001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4000</v>
      </c>
      <c r="E808" s="1">
        <v>0</v>
      </c>
      <c r="F808" s="1">
        <v>0</v>
      </c>
      <c r="G808" s="2">
        <f t="shared" si="10"/>
        <v>6456</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278347</v>
      </c>
      <c r="D809" s="1">
        <f>'PR-RAS'!E816</f>
        <v>222389.36</v>
      </c>
      <c r="E809" s="1">
        <v>0</v>
      </c>
      <c r="F809" s="1">
        <v>0</v>
      </c>
      <c r="G809" s="2">
        <f t="shared" si="10"/>
        <v>584285.58175999997</v>
      </c>
      <c r="H809" s="2">
        <f t="shared" si="11"/>
        <v>0.35999999998603016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36000</v>
      </c>
      <c r="D812" s="1">
        <f>'PR-RAS'!E819</f>
        <v>30000</v>
      </c>
      <c r="E812" s="1">
        <v>0</v>
      </c>
      <c r="F812" s="1">
        <v>0</v>
      </c>
      <c r="G812" s="2">
        <f t="shared" si="18"/>
        <v>77856</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29000</v>
      </c>
      <c r="D814" s="1">
        <f>'PR-RAS'!E821</f>
        <v>17000</v>
      </c>
      <c r="E814" s="1">
        <v>0</v>
      </c>
      <c r="F814" s="1">
        <v>0</v>
      </c>
      <c r="G814" s="2">
        <f t="shared" si="18"/>
        <v>51219</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20100</v>
      </c>
      <c r="D816" s="1">
        <f>'PR-RAS'!E823</f>
        <v>0</v>
      </c>
      <c r="E816" s="1">
        <v>0</v>
      </c>
      <c r="F816" s="1">
        <v>0</v>
      </c>
      <c r="G816" s="2">
        <f t="shared" si="18"/>
        <v>16381.499999999998</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52806</v>
      </c>
      <c r="D817" s="1">
        <f>'PR-RAS'!E824</f>
        <v>60010.84</v>
      </c>
      <c r="E817" s="1">
        <v>0</v>
      </c>
      <c r="F817" s="1">
        <v>0</v>
      </c>
      <c r="G817" s="2">
        <f t="shared" si="18"/>
        <v>141027.38687999998</v>
      </c>
      <c r="H817" s="2">
        <f t="shared" si="19"/>
        <v>0.16000000000349246</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11828</v>
      </c>
      <c r="D820" s="1">
        <f>'PR-RAS'!E827</f>
        <v>11346</v>
      </c>
      <c r="E820" s="1">
        <v>0</v>
      </c>
      <c r="F820" s="1">
        <v>0</v>
      </c>
      <c r="G820" s="2">
        <f t="shared" si="18"/>
        <v>28271.879999999997</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3000000</v>
      </c>
      <c r="D878" s="1">
        <f>'PR-RAS'!E885</f>
        <v>0</v>
      </c>
      <c r="E878" s="1">
        <v>0</v>
      </c>
      <c r="F878" s="1">
        <v>0</v>
      </c>
      <c r="G878" s="2">
        <f t="shared" si="18"/>
        <v>2631000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89484</v>
      </c>
      <c r="D893" s="1">
        <f>'PR-RAS'!E900</f>
        <v>67623.09</v>
      </c>
      <c r="E893" s="1">
        <v>0</v>
      </c>
      <c r="F893" s="1">
        <v>0</v>
      </c>
      <c r="G893" s="2">
        <f t="shared" si="18"/>
        <v>200459.32055999999</v>
      </c>
      <c r="H893" s="2">
        <f t="shared" si="19"/>
        <v>8.999999999650754E-2</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3000000</v>
      </c>
      <c r="D946" s="1">
        <f>'PR-RAS'!E953</f>
        <v>3000000</v>
      </c>
      <c r="E946" s="1">
        <v>0</v>
      </c>
      <c r="F946" s="1">
        <v>0</v>
      </c>
      <c r="G946" s="2">
        <f t="shared" si="18"/>
        <v>8505000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89484.28</v>
      </c>
      <c r="E961" s="1">
        <v>0</v>
      </c>
      <c r="F961" s="1">
        <v>0</v>
      </c>
      <c r="G961" s="2">
        <f t="shared" si="18"/>
        <v>171809.81759999998</v>
      </c>
      <c r="H961" s="2">
        <f t="shared" si="19"/>
        <v>0.27999999999883585</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23837301</v>
      </c>
      <c r="D984" s="6">
        <f>BILANCA!E6</f>
        <v>23529367.000000004</v>
      </c>
      <c r="E984" s="6">
        <v>0</v>
      </c>
      <c r="F984" s="6">
        <v>0</v>
      </c>
      <c r="G984" s="7">
        <f t="shared" ref="G984:G1241" si="22">B984/1000*C984+B984/500*D984</f>
        <v>70896.035000000003</v>
      </c>
      <c r="H984" s="7">
        <f t="shared" si="19"/>
        <v>3.7252902984619141E-9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22201564</v>
      </c>
      <c r="D985" s="1">
        <f>BILANCA!E7</f>
        <v>21224224.770000003</v>
      </c>
      <c r="E985" s="1">
        <v>0</v>
      </c>
      <c r="F985" s="1">
        <v>0</v>
      </c>
      <c r="G985" s="2">
        <f t="shared" si="22"/>
        <v>129300.02708000003</v>
      </c>
      <c r="H985" s="2">
        <f t="shared" si="19"/>
        <v>0.22999999672174454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1436045</v>
      </c>
      <c r="D986" s="1">
        <f>BILANCA!E8</f>
        <v>1364097.79</v>
      </c>
      <c r="E986" s="1">
        <v>0</v>
      </c>
      <c r="F986" s="1">
        <v>0</v>
      </c>
      <c r="G986" s="2">
        <f t="shared" si="22"/>
        <v>12492.721740000001</v>
      </c>
      <c r="H986" s="2">
        <f t="shared" si="19"/>
        <v>0.2099999999627471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68500</v>
      </c>
      <c r="D987" s="1">
        <f>BILANCA!E9</f>
        <v>68500</v>
      </c>
      <c r="E987" s="1">
        <v>0</v>
      </c>
      <c r="F987" s="1">
        <v>0</v>
      </c>
      <c r="G987" s="2">
        <f t="shared" si="22"/>
        <v>822</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1438950</v>
      </c>
      <c r="D988" s="1">
        <f>BILANCA!E10</f>
        <v>1438950.09</v>
      </c>
      <c r="E988" s="1">
        <v>0</v>
      </c>
      <c r="F988" s="1">
        <v>0</v>
      </c>
      <c r="G988" s="2">
        <f t="shared" si="22"/>
        <v>21584.250899999999</v>
      </c>
      <c r="H988" s="2">
        <f t="shared" si="19"/>
        <v>9.0000000083819032E-2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71405</v>
      </c>
      <c r="D989" s="1">
        <f>BILANCA!E11</f>
        <v>143352.29999999999</v>
      </c>
      <c r="E989" s="1">
        <v>0</v>
      </c>
      <c r="F989" s="1">
        <v>0</v>
      </c>
      <c r="G989" s="2">
        <f t="shared" si="22"/>
        <v>2148.6576</v>
      </c>
      <c r="H989" s="2">
        <f t="shared" si="19"/>
        <v>0.29999999998835847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20765519</v>
      </c>
      <c r="D990" s="1">
        <f>BILANCA!E12</f>
        <v>19860126.980000004</v>
      </c>
      <c r="E990" s="1">
        <v>0</v>
      </c>
      <c r="F990" s="1">
        <v>0</v>
      </c>
      <c r="G990" s="2">
        <f t="shared" si="22"/>
        <v>423400.41072000004</v>
      </c>
      <c r="H990" s="2">
        <f t="shared" si="19"/>
        <v>1.9999995827674866E-2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19000883</v>
      </c>
      <c r="D991" s="1">
        <f>BILANCA!E13</f>
        <v>18409717.670000002</v>
      </c>
      <c r="E991" s="1">
        <v>0</v>
      </c>
      <c r="F991" s="1">
        <v>0</v>
      </c>
      <c r="G991" s="2">
        <f t="shared" si="22"/>
        <v>446562.54672000004</v>
      </c>
      <c r="H991" s="2">
        <f t="shared" si="19"/>
        <v>0.32999999821186066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2835122</v>
      </c>
      <c r="D993" s="1">
        <f>BILANCA!E15</f>
        <v>2835122.15</v>
      </c>
      <c r="E993" s="1">
        <v>0</v>
      </c>
      <c r="F993" s="1">
        <v>0</v>
      </c>
      <c r="G993" s="2">
        <f t="shared" si="22"/>
        <v>85053.663</v>
      </c>
      <c r="H993" s="2">
        <f t="shared" si="19"/>
        <v>0.14999999990686774</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6753826</v>
      </c>
      <c r="D994" s="1">
        <f>BILANCA!E16</f>
        <v>7072104.29</v>
      </c>
      <c r="E994" s="1">
        <v>0</v>
      </c>
      <c r="F994" s="1">
        <v>0</v>
      </c>
      <c r="G994" s="2">
        <f t="shared" si="22"/>
        <v>229878.38037999999</v>
      </c>
      <c r="H994" s="2">
        <f t="shared" si="19"/>
        <v>0.2900000000372529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11851016</v>
      </c>
      <c r="D995" s="1">
        <f>BILANCA!E17</f>
        <v>11946735.73</v>
      </c>
      <c r="E995" s="1">
        <v>0</v>
      </c>
      <c r="F995" s="1">
        <v>0</v>
      </c>
      <c r="G995" s="2">
        <f t="shared" si="22"/>
        <v>428933.84952000005</v>
      </c>
      <c r="H995" s="2">
        <f t="shared" si="19"/>
        <v>0.26999999955296516</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2439081</v>
      </c>
      <c r="D996" s="1">
        <f>BILANCA!E18</f>
        <v>3444244.5</v>
      </c>
      <c r="E996" s="1">
        <v>0</v>
      </c>
      <c r="F996" s="1">
        <v>0</v>
      </c>
      <c r="G996" s="2">
        <f t="shared" si="22"/>
        <v>121258.40999999999</v>
      </c>
      <c r="H996" s="2">
        <f t="shared" si="19"/>
        <v>0.5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981979</v>
      </c>
      <c r="D997" s="1">
        <f>BILANCA!E19</f>
        <v>857082.41</v>
      </c>
      <c r="E997" s="1">
        <v>0</v>
      </c>
      <c r="F997" s="1">
        <v>0</v>
      </c>
      <c r="G997" s="2">
        <f t="shared" si="22"/>
        <v>37746.013480000001</v>
      </c>
      <c r="H997" s="2">
        <f t="shared" si="19"/>
        <v>0.41000000003259629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277670</v>
      </c>
      <c r="D998" s="1">
        <f>BILANCA!E20</f>
        <v>295869.55</v>
      </c>
      <c r="E998" s="1">
        <v>0</v>
      </c>
      <c r="F998" s="1">
        <v>0</v>
      </c>
      <c r="G998" s="2">
        <f t="shared" si="22"/>
        <v>13041.136500000001</v>
      </c>
      <c r="H998" s="2">
        <f t="shared" si="19"/>
        <v>0.45000000001164153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23920</v>
      </c>
      <c r="D999" s="1">
        <f>BILANCA!E21</f>
        <v>23920</v>
      </c>
      <c r="E999" s="1">
        <v>0</v>
      </c>
      <c r="F999" s="1">
        <v>0</v>
      </c>
      <c r="G999" s="2">
        <f t="shared" si="22"/>
        <v>1148.1600000000001</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106334</v>
      </c>
      <c r="D1000" s="1">
        <f>BILANCA!E22</f>
        <v>106333.79</v>
      </c>
      <c r="E1000" s="1">
        <v>0</v>
      </c>
      <c r="F1000" s="1">
        <v>0</v>
      </c>
      <c r="G1000" s="2">
        <f t="shared" si="22"/>
        <v>5423.0268599999999</v>
      </c>
      <c r="H1000" s="2">
        <f t="shared" si="19"/>
        <v>0.21000000000640284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63651</v>
      </c>
      <c r="D1003" s="1">
        <f>BILANCA!E25</f>
        <v>63651.199999999997</v>
      </c>
      <c r="E1003" s="1">
        <v>0</v>
      </c>
      <c r="F1003" s="1">
        <v>0</v>
      </c>
      <c r="G1003" s="2">
        <f t="shared" si="22"/>
        <v>3819.0679999999998</v>
      </c>
      <c r="H1003" s="2">
        <f t="shared" si="19"/>
        <v>0.19999999999708962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1090322</v>
      </c>
      <c r="D1004" s="1">
        <f>BILANCA!E26</f>
        <v>1198776</v>
      </c>
      <c r="E1004" s="1">
        <v>0</v>
      </c>
      <c r="F1004" s="1">
        <v>0</v>
      </c>
      <c r="G1004" s="2">
        <f t="shared" si="22"/>
        <v>73245.354000000007</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579918</v>
      </c>
      <c r="D1006" s="1">
        <f>BILANCA!E28</f>
        <v>831468.13</v>
      </c>
      <c r="E1006" s="1">
        <v>0</v>
      </c>
      <c r="F1006" s="1">
        <v>0</v>
      </c>
      <c r="G1006" s="2">
        <f t="shared" si="22"/>
        <v>51585.647980000002</v>
      </c>
      <c r="H1006" s="2">
        <f t="shared" si="19"/>
        <v>0.13000000000465661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218650</v>
      </c>
      <c r="D1007" s="1">
        <f>BILANCA!E29</f>
        <v>187414.68999999997</v>
      </c>
      <c r="E1007" s="1">
        <v>0</v>
      </c>
      <c r="F1007" s="1">
        <v>0</v>
      </c>
      <c r="G1007" s="2">
        <f t="shared" si="22"/>
        <v>14243.50512</v>
      </c>
      <c r="H1007" s="2">
        <f t="shared" si="19"/>
        <v>0.31000000002677552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415901</v>
      </c>
      <c r="D1008" s="1">
        <f>BILANCA!E30</f>
        <v>415901.16</v>
      </c>
      <c r="E1008" s="1">
        <v>0</v>
      </c>
      <c r="F1008" s="1">
        <v>0</v>
      </c>
      <c r="G1008" s="2">
        <f t="shared" si="22"/>
        <v>31192.583000000002</v>
      </c>
      <c r="H1008" s="2">
        <f t="shared" si="19"/>
        <v>0.15999999997438863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197251</v>
      </c>
      <c r="D1012" s="1">
        <f>BILANCA!E34</f>
        <v>228486.47</v>
      </c>
      <c r="E1012" s="1">
        <v>0</v>
      </c>
      <c r="F1012" s="1">
        <v>0</v>
      </c>
      <c r="G1012" s="2">
        <f t="shared" si="22"/>
        <v>18972.494259999999</v>
      </c>
      <c r="H1012" s="2">
        <f t="shared" si="19"/>
        <v>0.47000000000116415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16750</v>
      </c>
      <c r="D1013" s="1">
        <f>BILANCA!E35</f>
        <v>16750</v>
      </c>
      <c r="E1013" s="1">
        <v>0</v>
      </c>
      <c r="F1013" s="1">
        <v>0</v>
      </c>
      <c r="G1013" s="2">
        <f t="shared" si="22"/>
        <v>1507.5</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16750</v>
      </c>
      <c r="D1015" s="1">
        <f>BILANCA!E37</f>
        <v>16750</v>
      </c>
      <c r="E1015" s="1">
        <v>0</v>
      </c>
      <c r="F1015" s="1">
        <v>0</v>
      </c>
      <c r="G1015" s="2">
        <f t="shared" si="22"/>
        <v>1608</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547257</v>
      </c>
      <c r="D1023" s="1">
        <f>BILANCA!E45</f>
        <v>389162.21</v>
      </c>
      <c r="E1023" s="1">
        <v>0</v>
      </c>
      <c r="F1023" s="1">
        <v>0</v>
      </c>
      <c r="G1023" s="2">
        <f t="shared" si="22"/>
        <v>53023.256800000003</v>
      </c>
      <c r="H1023" s="2">
        <f t="shared" si="19"/>
        <v>0.21000000002095476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19200</v>
      </c>
      <c r="D1025" s="1">
        <f>BILANCA!E47</f>
        <v>24600</v>
      </c>
      <c r="E1025" s="1">
        <v>0</v>
      </c>
      <c r="F1025" s="1">
        <v>0</v>
      </c>
      <c r="G1025" s="2">
        <f t="shared" si="22"/>
        <v>2872.8</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690526</v>
      </c>
      <c r="D1027" s="1">
        <f>BILANCA!E49</f>
        <v>690526.01</v>
      </c>
      <c r="E1027" s="1">
        <v>0</v>
      </c>
      <c r="F1027" s="1">
        <v>0</v>
      </c>
      <c r="G1027" s="2">
        <f t="shared" si="22"/>
        <v>91149.432879999993</v>
      </c>
      <c r="H1027" s="2">
        <f t="shared" si="19"/>
        <v>1.0000000009313226E-2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162469</v>
      </c>
      <c r="D1028" s="1">
        <f>BILANCA!E50</f>
        <v>325963.8</v>
      </c>
      <c r="E1028" s="1">
        <v>0</v>
      </c>
      <c r="F1028" s="1">
        <v>0</v>
      </c>
      <c r="G1028" s="2">
        <f t="shared" si="22"/>
        <v>36647.846999999994</v>
      </c>
      <c r="H1028" s="2">
        <f t="shared" si="19"/>
        <v>0.20000000001164153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243085</v>
      </c>
      <c r="D1032" s="1">
        <f>BILANCA!E54</f>
        <v>288908.15999999997</v>
      </c>
      <c r="E1032" s="1">
        <v>0</v>
      </c>
      <c r="F1032" s="1">
        <v>0</v>
      </c>
      <c r="G1032" s="2">
        <f t="shared" si="22"/>
        <v>40224.164680000002</v>
      </c>
      <c r="H1032" s="2">
        <f t="shared" si="19"/>
        <v>0.15999999997438863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243085</v>
      </c>
      <c r="D1033" s="1">
        <f>BILANCA!E55</f>
        <v>288908.15999999997</v>
      </c>
      <c r="E1033" s="1">
        <v>0</v>
      </c>
      <c r="F1033" s="1">
        <v>0</v>
      </c>
      <c r="G1033" s="2">
        <f t="shared" si="22"/>
        <v>41045.065999999999</v>
      </c>
      <c r="H1033" s="2">
        <f t="shared" si="19"/>
        <v>0.15999999997438863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1635737</v>
      </c>
      <c r="D1046" s="1">
        <f>BILANCA!E68</f>
        <v>2305142.23</v>
      </c>
      <c r="E1046" s="1">
        <v>0</v>
      </c>
      <c r="F1046" s="1">
        <v>0</v>
      </c>
      <c r="G1046" s="2">
        <f t="shared" si="22"/>
        <v>393499.35197999998</v>
      </c>
      <c r="H1046" s="2">
        <f t="shared" si="19"/>
        <v>0.22999999998137355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642352</v>
      </c>
      <c r="D1047" s="1">
        <f>BILANCA!E69</f>
        <v>733851.03</v>
      </c>
      <c r="E1047" s="1">
        <v>0</v>
      </c>
      <c r="F1047" s="1">
        <v>0</v>
      </c>
      <c r="G1047" s="2">
        <f t="shared" si="22"/>
        <v>135043.45984</v>
      </c>
      <c r="H1047" s="2">
        <f t="shared" si="19"/>
        <v>3.0000000027939677E-2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640139</v>
      </c>
      <c r="D1048" s="1">
        <f>BILANCA!E70</f>
        <v>733819.67</v>
      </c>
      <c r="E1048" s="1">
        <v>0</v>
      </c>
      <c r="F1048" s="1">
        <v>0</v>
      </c>
      <c r="G1048" s="2">
        <f t="shared" si="22"/>
        <v>137005.59210000001</v>
      </c>
      <c r="H1048" s="2">
        <f t="shared" si="19"/>
        <v>0.32999999995809048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640139</v>
      </c>
      <c r="D1050" s="1">
        <f>BILANCA!E72</f>
        <v>733819.67</v>
      </c>
      <c r="E1050" s="1">
        <v>0</v>
      </c>
      <c r="F1050" s="1">
        <v>0</v>
      </c>
      <c r="G1050" s="2">
        <f t="shared" si="22"/>
        <v>141221.14878000002</v>
      </c>
      <c r="H1050" s="2">
        <f t="shared" si="19"/>
        <v>0.32999999995809048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2213</v>
      </c>
      <c r="D1054" s="1">
        <f>BILANCA!E76</f>
        <v>31.36</v>
      </c>
      <c r="E1054" s="1">
        <v>0</v>
      </c>
      <c r="F1054" s="1">
        <v>0</v>
      </c>
      <c r="G1054" s="2">
        <f t="shared" si="22"/>
        <v>161.57612</v>
      </c>
      <c r="H1054" s="2">
        <f t="shared" si="19"/>
        <v>0.35999999999999943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508</v>
      </c>
      <c r="D1056" s="1">
        <f>BILANCA!E78</f>
        <v>14037.5</v>
      </c>
      <c r="E1056" s="1">
        <v>0</v>
      </c>
      <c r="F1056" s="1">
        <v>0</v>
      </c>
      <c r="G1056" s="2">
        <f t="shared" si="22"/>
        <v>2086.5589999999997</v>
      </c>
      <c r="H1056" s="2">
        <f t="shared" si="19"/>
        <v>0.5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508</v>
      </c>
      <c r="D1062" s="1">
        <f>BILANCA!E84</f>
        <v>0</v>
      </c>
      <c r="E1062" s="1">
        <v>0</v>
      </c>
      <c r="F1062" s="1">
        <v>0</v>
      </c>
      <c r="G1062" s="2">
        <f t="shared" si="22"/>
        <v>40.131999999999998</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14037.5</v>
      </c>
      <c r="E1064" s="1">
        <v>0</v>
      </c>
      <c r="F1064" s="1">
        <v>0</v>
      </c>
      <c r="G1064" s="2">
        <f t="shared" si="22"/>
        <v>2274.0750000000003</v>
      </c>
      <c r="H1064" s="2">
        <f t="shared" si="19"/>
        <v>0.5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3575400</v>
      </c>
      <c r="D1113" s="1">
        <f>BILANCA!E135</f>
        <v>3575400</v>
      </c>
      <c r="E1113" s="1">
        <v>0</v>
      </c>
      <c r="F1113" s="1">
        <v>0</v>
      </c>
      <c r="G1113" s="2">
        <f t="shared" si="22"/>
        <v>1394406</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3575400</v>
      </c>
      <c r="D1117" s="1">
        <f>BILANCA!E139</f>
        <v>3575400</v>
      </c>
      <c r="E1117" s="1">
        <v>0</v>
      </c>
      <c r="F1117" s="1">
        <v>0</v>
      </c>
      <c r="G1117" s="2">
        <f t="shared" si="22"/>
        <v>1437310.8</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3575400</v>
      </c>
      <c r="D1123" s="1">
        <f>BILANCA!E145</f>
        <v>3575400</v>
      </c>
      <c r="E1123" s="1">
        <v>0</v>
      </c>
      <c r="F1123" s="1">
        <v>0</v>
      </c>
      <c r="G1123" s="2">
        <f t="shared" si="22"/>
        <v>1501668.0000000002</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992877</v>
      </c>
      <c r="D1124" s="1">
        <f>BILANCA!E146</f>
        <v>1557253.7</v>
      </c>
      <c r="E1124" s="1">
        <v>0</v>
      </c>
      <c r="F1124" s="1">
        <v>0</v>
      </c>
      <c r="G1124" s="2">
        <f t="shared" si="22"/>
        <v>579141.20039999997</v>
      </c>
      <c r="H1124" s="2">
        <f t="shared" si="23"/>
        <v>0.30000000004656613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55375</v>
      </c>
      <c r="D1125" s="1">
        <f>BILANCA!E147</f>
        <v>48845.36</v>
      </c>
      <c r="E1125" s="1">
        <v>0</v>
      </c>
      <c r="F1125" s="1">
        <v>0</v>
      </c>
      <c r="G1125" s="2">
        <f t="shared" si="22"/>
        <v>21735.33224</v>
      </c>
      <c r="H1125" s="2">
        <f t="shared" si="23"/>
        <v>0.36000000000058208</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906629</v>
      </c>
      <c r="D1136" s="1">
        <f>BILANCA!E158</f>
        <v>1377364.43</v>
      </c>
      <c r="E1136" s="1">
        <v>0</v>
      </c>
      <c r="F1136" s="1">
        <v>0</v>
      </c>
      <c r="G1136" s="2">
        <f t="shared" si="22"/>
        <v>560187.75257999997</v>
      </c>
      <c r="H1136" s="2">
        <f t="shared" si="23"/>
        <v>0.42999999993480742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212066</v>
      </c>
      <c r="D1137" s="1">
        <f>BILANCA!E159</f>
        <v>316516.84999999998</v>
      </c>
      <c r="E1137" s="1">
        <v>0</v>
      </c>
      <c r="F1137" s="1">
        <v>0</v>
      </c>
      <c r="G1137" s="2">
        <f t="shared" si="22"/>
        <v>130145.3538</v>
      </c>
      <c r="H1137" s="2">
        <f t="shared" si="23"/>
        <v>0.15000000002328306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795</v>
      </c>
      <c r="D1140" s="1">
        <f>BILANCA!E162</f>
        <v>0</v>
      </c>
      <c r="E1140" s="1">
        <v>0</v>
      </c>
      <c r="F1140" s="1">
        <v>0</v>
      </c>
      <c r="G1140" s="2">
        <f t="shared" si="22"/>
        <v>124.815</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181988</v>
      </c>
      <c r="D1141" s="1">
        <f>BILANCA!E163</f>
        <v>185472.94</v>
      </c>
      <c r="E1141" s="1">
        <v>0</v>
      </c>
      <c r="F1141" s="1">
        <v>0</v>
      </c>
      <c r="G1141" s="2">
        <f t="shared" si="22"/>
        <v>87363.553039999999</v>
      </c>
      <c r="H1141" s="2">
        <f t="shared" si="23"/>
        <v>5.9999999997671694E-2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23837301</v>
      </c>
      <c r="D1152" s="1">
        <f>BILANCA!E175</f>
        <v>23529366.999999996</v>
      </c>
      <c r="E1152" s="1">
        <v>0</v>
      </c>
      <c r="F1152" s="1">
        <v>0</v>
      </c>
      <c r="G1152" s="2">
        <f t="shared" si="22"/>
        <v>11981429.914999999</v>
      </c>
      <c r="H1152" s="2">
        <f t="shared" si="23"/>
        <v>3.7252902984619141E-9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3458204</v>
      </c>
      <c r="D1153" s="1">
        <f>BILANCA!E176</f>
        <v>507597.72</v>
      </c>
      <c r="E1153" s="1">
        <v>0</v>
      </c>
      <c r="F1153" s="1">
        <v>0</v>
      </c>
      <c r="G1153" s="2">
        <f t="shared" si="22"/>
        <v>760477.90480000002</v>
      </c>
      <c r="H1153" s="2">
        <f t="shared" si="23"/>
        <v>0.28000000002793968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287475</v>
      </c>
      <c r="D1154" s="1">
        <f>BILANCA!E177</f>
        <v>336574.66000000003</v>
      </c>
      <c r="E1154" s="1">
        <v>0</v>
      </c>
      <c r="F1154" s="1">
        <v>0</v>
      </c>
      <c r="G1154" s="2">
        <f t="shared" si="22"/>
        <v>164266.75872000004</v>
      </c>
      <c r="H1154" s="2">
        <f t="shared" si="23"/>
        <v>0.33999999996740371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66351</v>
      </c>
      <c r="D1155" s="1">
        <f>BILANCA!E178</f>
        <v>114067.81</v>
      </c>
      <c r="E1155" s="1">
        <v>0</v>
      </c>
      <c r="F1155" s="1">
        <v>0</v>
      </c>
      <c r="G1155" s="2">
        <f t="shared" si="22"/>
        <v>50651.698640000002</v>
      </c>
      <c r="H1155" s="2">
        <f t="shared" si="23"/>
        <v>0.19000000000232831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203954</v>
      </c>
      <c r="D1156" s="1">
        <f>BILANCA!E179</f>
        <v>201837.84</v>
      </c>
      <c r="E1156" s="1">
        <v>0</v>
      </c>
      <c r="F1156" s="1">
        <v>0</v>
      </c>
      <c r="G1156" s="2">
        <f t="shared" si="22"/>
        <v>105119.93463999999</v>
      </c>
      <c r="H1156" s="2">
        <f t="shared" si="23"/>
        <v>0.16000000000349246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685</v>
      </c>
      <c r="D1157" s="1">
        <f>BILANCA!E180</f>
        <v>784.99</v>
      </c>
      <c r="E1157" s="1">
        <v>0</v>
      </c>
      <c r="F1157" s="1">
        <v>0</v>
      </c>
      <c r="G1157" s="2">
        <f t="shared" si="22"/>
        <v>392.36651999999998</v>
      </c>
      <c r="H1157" s="2">
        <f t="shared" si="23"/>
        <v>9.9999999999909051E-3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685</v>
      </c>
      <c r="D1160" s="1">
        <f>BILANCA!E183</f>
        <v>784.99</v>
      </c>
      <c r="E1160" s="1">
        <v>0</v>
      </c>
      <c r="F1160" s="1">
        <v>0</v>
      </c>
      <c r="G1160" s="2">
        <f t="shared" si="22"/>
        <v>399.13146</v>
      </c>
      <c r="H1160" s="2">
        <f t="shared" si="23"/>
        <v>9.9999999999909051E-3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8859</v>
      </c>
      <c r="D1162" s="1">
        <f>BILANCA!E185</f>
        <v>0</v>
      </c>
      <c r="E1162" s="1">
        <v>0</v>
      </c>
      <c r="F1162" s="1">
        <v>0</v>
      </c>
      <c r="G1162" s="2">
        <f>B1162/1000*C1162+B1162/500*D1162</f>
        <v>1585.761</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5626</v>
      </c>
      <c r="D1163" s="1">
        <f>BILANCA!E186</f>
        <v>0</v>
      </c>
      <c r="E1163" s="1">
        <v>0</v>
      </c>
      <c r="F1163" s="1">
        <v>0</v>
      </c>
      <c r="G1163" s="2">
        <f t="shared" si="22"/>
        <v>1012.68</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2000</v>
      </c>
      <c r="D1165" s="1">
        <f>BILANCA!E188</f>
        <v>19884.02</v>
      </c>
      <c r="E1165" s="1">
        <v>0</v>
      </c>
      <c r="F1165" s="1">
        <v>0</v>
      </c>
      <c r="G1165" s="2">
        <f t="shared" si="22"/>
        <v>7601.7832799999996</v>
      </c>
      <c r="H1165" s="2">
        <f t="shared" si="23"/>
        <v>2.0000000000436557E-2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81246</v>
      </c>
      <c r="D1166" s="1">
        <f>BILANCA!E189</f>
        <v>103399.97</v>
      </c>
      <c r="E1166" s="1">
        <v>0</v>
      </c>
      <c r="F1166" s="1">
        <v>0</v>
      </c>
      <c r="G1166" s="2">
        <f t="shared" si="22"/>
        <v>52712.407019999999</v>
      </c>
      <c r="H1166" s="2">
        <f t="shared" si="23"/>
        <v>2.9999999998835847E-2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3089483</v>
      </c>
      <c r="D1183" s="1">
        <f>BILANCA!E206</f>
        <v>67623.09</v>
      </c>
      <c r="E1183" s="1">
        <v>0</v>
      </c>
      <c r="F1183" s="1">
        <v>0</v>
      </c>
      <c r="G1183" s="2">
        <f t="shared" si="22"/>
        <v>644945.83600000001</v>
      </c>
      <c r="H1183" s="2">
        <f t="shared" si="23"/>
        <v>8.999999999650754E-2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3089483</v>
      </c>
      <c r="D1184" s="1">
        <f>BILANCA!E207</f>
        <v>67623.09</v>
      </c>
      <c r="E1184" s="1">
        <v>0</v>
      </c>
      <c r="F1184" s="1">
        <v>0</v>
      </c>
      <c r="G1184" s="2">
        <f t="shared" si="22"/>
        <v>648170.56518000003</v>
      </c>
      <c r="H1184" s="2">
        <f t="shared" si="23"/>
        <v>8.999999999650754E-2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3000000</v>
      </c>
      <c r="D1185" s="1">
        <f>BILANCA!E208</f>
        <v>0</v>
      </c>
      <c r="E1185" s="1">
        <v>0</v>
      </c>
      <c r="F1185" s="1">
        <v>0</v>
      </c>
      <c r="G1185" s="2">
        <f t="shared" si="22"/>
        <v>606000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89483</v>
      </c>
      <c r="D1194" s="1">
        <f>BILANCA!E217</f>
        <v>67623.09</v>
      </c>
      <c r="E1194" s="1">
        <v>0</v>
      </c>
      <c r="F1194" s="1">
        <v>0</v>
      </c>
      <c r="G1194" s="2">
        <f t="shared" si="22"/>
        <v>47417.856979999997</v>
      </c>
      <c r="H1194" s="2">
        <f t="shared" si="23"/>
        <v>8.999999999650754E-2</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20379097</v>
      </c>
      <c r="D1214" s="1">
        <f>BILANCA!E237</f>
        <v>23021769.279999997</v>
      </c>
      <c r="E1214" s="1">
        <v>0</v>
      </c>
      <c r="F1214" s="1">
        <v>0</v>
      </c>
      <c r="G1214" s="2">
        <f t="shared" si="22"/>
        <v>15343628.81436</v>
      </c>
      <c r="H1214" s="2">
        <f t="shared" si="23"/>
        <v>0.2799999974668026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19112080</v>
      </c>
      <c r="D1215" s="1">
        <f>BILANCA!E238</f>
        <v>21156601.68</v>
      </c>
      <c r="E1215" s="1">
        <v>0</v>
      </c>
      <c r="F1215" s="1">
        <v>0</v>
      </c>
      <c r="G1215" s="2">
        <f t="shared" si="22"/>
        <v>14250665.73952</v>
      </c>
      <c r="H1215" s="2">
        <f t="shared" si="23"/>
        <v>0.32000000029802322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22201564</v>
      </c>
      <c r="D1216" s="1">
        <f>BILANCA!E239</f>
        <v>21224224.77</v>
      </c>
      <c r="E1216" s="1">
        <v>0</v>
      </c>
      <c r="F1216" s="1">
        <v>0</v>
      </c>
      <c r="G1216" s="2">
        <f t="shared" si="22"/>
        <v>15063453.154820001</v>
      </c>
      <c r="H1216" s="2">
        <f t="shared" si="23"/>
        <v>0.23000000044703484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22201564</v>
      </c>
      <c r="D1217" s="1">
        <f>BILANCA!E240</f>
        <v>21224224.77</v>
      </c>
      <c r="E1217" s="1">
        <v>0</v>
      </c>
      <c r="F1217" s="1">
        <v>0</v>
      </c>
      <c r="G1217" s="2">
        <f t="shared" si="22"/>
        <v>15128103.168360002</v>
      </c>
      <c r="H1217" s="2">
        <f t="shared" si="23"/>
        <v>0.23000000044703484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3089484</v>
      </c>
      <c r="D1219" s="1">
        <f>BILANCA!E242</f>
        <v>67623.09</v>
      </c>
      <c r="E1219" s="1">
        <v>0</v>
      </c>
      <c r="F1219" s="1">
        <v>0</v>
      </c>
      <c r="G1219" s="2">
        <f t="shared" si="22"/>
        <v>761036.32247999997</v>
      </c>
      <c r="H1219" s="2">
        <f t="shared" si="23"/>
        <v>8.999999999650754E-2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3089484</v>
      </c>
      <c r="D1220" s="1">
        <f>BILANCA!E243</f>
        <v>67623.09</v>
      </c>
      <c r="E1220" s="1">
        <v>0</v>
      </c>
      <c r="F1220" s="1">
        <v>0</v>
      </c>
      <c r="G1220" s="2">
        <f t="shared" si="22"/>
        <v>764261.05265999993</v>
      </c>
      <c r="H1220" s="2">
        <f t="shared" si="23"/>
        <v>8.999999999650754E-2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274140</v>
      </c>
      <c r="D1222" s="1">
        <f>BILANCA!E245</f>
        <v>307913.90000000037</v>
      </c>
      <c r="E1222" s="1">
        <v>0</v>
      </c>
      <c r="F1222" s="1">
        <v>0</v>
      </c>
      <c r="G1222" s="2">
        <f t="shared" si="22"/>
        <v>212702.30420000016</v>
      </c>
      <c r="H1222" s="2">
        <f t="shared" si="23"/>
        <v>9.999999962747097E-2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6508568</v>
      </c>
      <c r="D1223" s="1">
        <f>BILANCA!E246</f>
        <v>9929270.5800000001</v>
      </c>
      <c r="E1223" s="1">
        <v>0</v>
      </c>
      <c r="F1223" s="1">
        <v>0</v>
      </c>
      <c r="G1223" s="2">
        <f t="shared" si="22"/>
        <v>6328106.1984000001</v>
      </c>
      <c r="H1223" s="2">
        <f t="shared" si="23"/>
        <v>0.41999999992549419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6419084</v>
      </c>
      <c r="D1224" s="1">
        <f>BILANCA!E247</f>
        <v>9929270.5800000001</v>
      </c>
      <c r="E1224" s="1">
        <v>0</v>
      </c>
      <c r="F1224" s="1">
        <v>0</v>
      </c>
      <c r="G1224" s="2">
        <f t="shared" si="22"/>
        <v>6332907.6635600002</v>
      </c>
      <c r="H1224" s="2">
        <f t="shared" si="23"/>
        <v>0.41999999992549419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89484</v>
      </c>
      <c r="D1226" s="1">
        <f>BILANCA!E249</f>
        <v>0</v>
      </c>
      <c r="E1226" s="1">
        <v>0</v>
      </c>
      <c r="F1226" s="1">
        <v>0</v>
      </c>
      <c r="G1226" s="2">
        <f t="shared" si="22"/>
        <v>21744.612000000001</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6234428</v>
      </c>
      <c r="D1227" s="1">
        <f>BILANCA!E250</f>
        <v>9621356.6799999997</v>
      </c>
      <c r="E1227" s="1">
        <v>0</v>
      </c>
      <c r="F1227" s="1">
        <v>0</v>
      </c>
      <c r="G1227" s="2">
        <f t="shared" si="22"/>
        <v>6216422.4918399993</v>
      </c>
      <c r="H1227" s="2">
        <f t="shared" si="23"/>
        <v>0.32000000029802322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6234428</v>
      </c>
      <c r="D1229" s="1">
        <f>BILANCA!E252</f>
        <v>6688979.7800000003</v>
      </c>
      <c r="E1229" s="1">
        <v>0</v>
      </c>
      <c r="F1229" s="1">
        <v>0</v>
      </c>
      <c r="G1229" s="2">
        <f t="shared" si="22"/>
        <v>4824647.3397599999</v>
      </c>
      <c r="H1229" s="2">
        <f t="shared" si="23"/>
        <v>0.21999999973922968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2932376.9</v>
      </c>
      <c r="E1230" s="1">
        <v>0</v>
      </c>
      <c r="F1230" s="1">
        <v>0</v>
      </c>
      <c r="G1230" s="2">
        <f t="shared" si="22"/>
        <v>1448594.1886</v>
      </c>
      <c r="H1230" s="2">
        <f t="shared" si="23"/>
        <v>0.10000000009313226</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992877</v>
      </c>
      <c r="D1232" s="1">
        <f>BILANCA!E255</f>
        <v>1557253.7</v>
      </c>
      <c r="E1232" s="1">
        <v>0</v>
      </c>
      <c r="F1232" s="1">
        <v>0</v>
      </c>
      <c r="G1232" s="2">
        <f t="shared" si="22"/>
        <v>1022738.7156</v>
      </c>
      <c r="H1232" s="2">
        <f t="shared" si="23"/>
        <v>0.30000000004656613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3656201</v>
      </c>
      <c r="D1236" s="1">
        <f>BILANCA!E259</f>
        <v>4156201</v>
      </c>
      <c r="E1236" s="1">
        <v>0</v>
      </c>
      <c r="F1236" s="1">
        <v>0</v>
      </c>
      <c r="G1236" s="2">
        <f t="shared" si="22"/>
        <v>3028056.5590000004</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3656201</v>
      </c>
      <c r="D1237" s="1">
        <f>BILANCA!E260</f>
        <v>4156201</v>
      </c>
      <c r="E1237" s="1">
        <v>0</v>
      </c>
      <c r="F1237" s="1">
        <v>0</v>
      </c>
      <c r="G1237" s="2">
        <f t="shared" si="22"/>
        <v>3040025.162</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1174865</v>
      </c>
      <c r="D1240" s="1">
        <f>BILANCA!E264</f>
        <v>1701426.64</v>
      </c>
      <c r="E1240" s="1">
        <v>0</v>
      </c>
      <c r="F1240" s="1">
        <v>0</v>
      </c>
      <c r="G1240" s="2">
        <f t="shared" si="22"/>
        <v>1176473.5979599999</v>
      </c>
      <c r="H1240" s="2">
        <f t="shared" si="23"/>
        <v>0.36000000010244548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41300</v>
      </c>
      <c r="E1241" s="1">
        <v>0</v>
      </c>
      <c r="F1241" s="1">
        <v>0</v>
      </c>
      <c r="G1241" s="2">
        <f t="shared" si="22"/>
        <v>21310.799999999999</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14037.5</v>
      </c>
      <c r="E1245" s="1">
        <v>0</v>
      </c>
      <c r="F1245" s="1">
        <v>0</v>
      </c>
      <c r="G1245" s="2">
        <f t="shared" si="24"/>
        <v>7355.6500000000005</v>
      </c>
      <c r="H1245" s="2">
        <f t="shared" si="23"/>
        <v>0.5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132086</v>
      </c>
      <c r="D1263" s="1">
        <f>BILANCA!E287</f>
        <v>93502.53</v>
      </c>
      <c r="E1263" s="1">
        <v>0</v>
      </c>
      <c r="F1263" s="1">
        <v>0</v>
      </c>
      <c r="G1263" s="2">
        <f t="shared" si="24"/>
        <v>89345.496800000008</v>
      </c>
      <c r="H1263" s="2">
        <f t="shared" si="23"/>
        <v>0.47000000000116415</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155389</v>
      </c>
      <c r="D1264" s="1">
        <f>BILANCA!E288</f>
        <v>243072.13</v>
      </c>
      <c r="E1264" s="1">
        <v>0</v>
      </c>
      <c r="F1264" s="1">
        <v>0</v>
      </c>
      <c r="G1264" s="2">
        <f t="shared" si="24"/>
        <v>180270.84606000001</v>
      </c>
      <c r="H1264" s="2">
        <f t="shared" si="23"/>
        <v>0.13000000000465661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76246</v>
      </c>
      <c r="D1265" s="1">
        <f>BILANCA!E289</f>
        <v>61900</v>
      </c>
      <c r="E1265" s="1">
        <v>0</v>
      </c>
      <c r="F1265" s="1">
        <v>0</v>
      </c>
      <c r="G1265" s="2">
        <f t="shared" si="24"/>
        <v>56412.971999999994</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5000</v>
      </c>
      <c r="D1266" s="1">
        <f>BILANCA!E290</f>
        <v>41499.97</v>
      </c>
      <c r="E1266" s="1">
        <v>0</v>
      </c>
      <c r="F1266" s="1">
        <v>0</v>
      </c>
      <c r="G1266" s="2">
        <f t="shared" si="24"/>
        <v>24903.98302</v>
      </c>
      <c r="H1266" s="2">
        <f t="shared" si="23"/>
        <v>2.9999999998835847E-2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67623.09</v>
      </c>
      <c r="E1269" s="1">
        <v>0</v>
      </c>
      <c r="F1269" s="1">
        <v>0</v>
      </c>
      <c r="G1269" s="2">
        <f t="shared" si="24"/>
        <v>38680.407479999994</v>
      </c>
      <c r="H1269" s="2">
        <f t="shared" si="23"/>
        <v>8.999999999650754E-2</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3089483</v>
      </c>
      <c r="D1270" s="1">
        <f>BILANCA!E294</f>
        <v>0</v>
      </c>
      <c r="E1270" s="1">
        <v>0</v>
      </c>
      <c r="F1270" s="1">
        <v>0</v>
      </c>
      <c r="G1270" s="2">
        <f t="shared" si="24"/>
        <v>886681.62099999993</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1540</v>
      </c>
      <c r="E1273" s="1">
        <v>0</v>
      </c>
      <c r="F1273" s="1">
        <v>0</v>
      </c>
      <c r="G1273" s="2">
        <f t="shared" si="24"/>
        <v>893.19999999999993</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2000</v>
      </c>
      <c r="D1274" s="1">
        <f>BILANCA!E298</f>
        <v>18344.02</v>
      </c>
      <c r="E1274" s="1">
        <v>0</v>
      </c>
      <c r="F1274" s="1">
        <v>0</v>
      </c>
      <c r="G1274" s="2">
        <f t="shared" si="24"/>
        <v>11258.219639999999</v>
      </c>
      <c r="H1274" s="2">
        <f t="shared" si="23"/>
        <v>2.0000000000436557E-2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1451702</v>
      </c>
      <c r="D1299" s="6">
        <f>'RAS-funkcijski'!E5</f>
        <v>1487631.03</v>
      </c>
      <c r="E1299" s="6">
        <v>0</v>
      </c>
      <c r="F1299" s="6">
        <v>0</v>
      </c>
      <c r="G1299" s="7">
        <f t="shared" si="24"/>
        <v>4426.9640600000002</v>
      </c>
      <c r="H1299" s="7">
        <f t="shared" si="23"/>
        <v>3.0000000027939677E-2</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356206</v>
      </c>
      <c r="D1300" s="1">
        <f>'RAS-funkcijski'!E6</f>
        <v>156545.41</v>
      </c>
      <c r="E1300" s="1">
        <v>0</v>
      </c>
      <c r="F1300" s="1">
        <v>0</v>
      </c>
      <c r="G1300" s="2">
        <f t="shared" si="24"/>
        <v>1338.5936400000001</v>
      </c>
      <c r="H1300" s="2">
        <f t="shared" si="23"/>
        <v>0.41000000000349246</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157538</v>
      </c>
      <c r="D1301" s="1">
        <f>'RAS-funkcijski'!E7</f>
        <v>77435.360000000001</v>
      </c>
      <c r="E1301" s="1">
        <v>0</v>
      </c>
      <c r="F1301" s="1">
        <v>0</v>
      </c>
      <c r="G1301" s="2">
        <f t="shared" si="24"/>
        <v>937.22616000000005</v>
      </c>
      <c r="H1301" s="2">
        <f t="shared" si="23"/>
        <v>0.36000000000058208</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198668</v>
      </c>
      <c r="D1302" s="1">
        <f>'RAS-funkcijski'!E8</f>
        <v>79110.05</v>
      </c>
      <c r="E1302" s="1">
        <v>0</v>
      </c>
      <c r="F1302" s="1">
        <v>0</v>
      </c>
      <c r="G1302" s="2">
        <f t="shared" si="24"/>
        <v>1427.5524</v>
      </c>
      <c r="H1302" s="2">
        <f t="shared" si="23"/>
        <v>5.0000000002910383E-2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1095496</v>
      </c>
      <c r="D1307" s="1">
        <f>'RAS-funkcijski'!E13</f>
        <v>1331085.6200000001</v>
      </c>
      <c r="E1307" s="1">
        <v>0</v>
      </c>
      <c r="F1307" s="1">
        <v>0</v>
      </c>
      <c r="G1307" s="2">
        <f t="shared" si="24"/>
        <v>33819.005160000001</v>
      </c>
      <c r="H1307" s="2">
        <f t="shared" si="23"/>
        <v>0.37999999988824129</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1052653</v>
      </c>
      <c r="D1308" s="1">
        <f>'RAS-funkcijski'!E14</f>
        <v>1314495.02</v>
      </c>
      <c r="E1308" s="1">
        <v>0</v>
      </c>
      <c r="F1308" s="1">
        <v>0</v>
      </c>
      <c r="G1308" s="2">
        <f t="shared" si="24"/>
        <v>36816.430400000005</v>
      </c>
      <c r="H1308" s="2">
        <f t="shared" si="23"/>
        <v>2.0000000018626451E-2</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42843</v>
      </c>
      <c r="D1310" s="1">
        <f>'RAS-funkcijski'!E16</f>
        <v>16590.599999999999</v>
      </c>
      <c r="E1310" s="1">
        <v>0</v>
      </c>
      <c r="F1310" s="1">
        <v>0</v>
      </c>
      <c r="G1310" s="2">
        <f t="shared" si="24"/>
        <v>912.29039999999998</v>
      </c>
      <c r="H1310" s="2">
        <f t="shared" si="23"/>
        <v>0.40000000000145519</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153000</v>
      </c>
      <c r="D1322" s="1">
        <f>'RAS-funkcijski'!E28</f>
        <v>627282.80000000005</v>
      </c>
      <c r="E1322" s="1">
        <v>0</v>
      </c>
      <c r="F1322" s="1">
        <v>0</v>
      </c>
      <c r="G1322" s="2">
        <f t="shared" si="24"/>
        <v>33781.574399999998</v>
      </c>
      <c r="H1322" s="2">
        <f t="shared" si="23"/>
        <v>0.19999999995343387</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153000</v>
      </c>
      <c r="D1324" s="1">
        <f>'RAS-funkcijski'!E30</f>
        <v>627282.80000000005</v>
      </c>
      <c r="E1324" s="1">
        <v>0</v>
      </c>
      <c r="F1324" s="1">
        <v>0</v>
      </c>
      <c r="G1324" s="2">
        <f t="shared" si="24"/>
        <v>36596.705600000001</v>
      </c>
      <c r="H1324" s="2">
        <f t="shared" si="23"/>
        <v>0.19999999995343387</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1330472</v>
      </c>
      <c r="D1329" s="1">
        <f>'RAS-funkcijski'!E35</f>
        <v>437431.22</v>
      </c>
      <c r="E1329" s="1">
        <v>0</v>
      </c>
      <c r="F1329" s="1">
        <v>0</v>
      </c>
      <c r="G1329" s="2">
        <f t="shared" si="24"/>
        <v>68365.367639999997</v>
      </c>
      <c r="H1329" s="2">
        <f t="shared" si="23"/>
        <v>0.21999999997206032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1330472</v>
      </c>
      <c r="D1348" s="1">
        <f>'RAS-funkcijski'!E54</f>
        <v>437431.22</v>
      </c>
      <c r="E1348" s="1">
        <v>0</v>
      </c>
      <c r="F1348" s="1">
        <v>0</v>
      </c>
      <c r="G1348" s="2">
        <f t="shared" si="24"/>
        <v>110266.72200000001</v>
      </c>
      <c r="H1348" s="2">
        <f t="shared" si="27"/>
        <v>0.21999999997206032</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1330472</v>
      </c>
      <c r="D1349" s="1">
        <f>'RAS-funkcijski'!E55</f>
        <v>437431.22</v>
      </c>
      <c r="E1349" s="1">
        <v>0</v>
      </c>
      <c r="F1349" s="1">
        <v>0</v>
      </c>
      <c r="G1349" s="2">
        <f t="shared" si="24"/>
        <v>112472.05643999999</v>
      </c>
      <c r="H1349" s="2">
        <f t="shared" si="27"/>
        <v>0.21999999997206032</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245571</v>
      </c>
      <c r="D1369" s="1">
        <f>'RAS-funkcijski'!E75</f>
        <v>254129.54</v>
      </c>
      <c r="E1369" s="1">
        <v>0</v>
      </c>
      <c r="F1369" s="1">
        <v>0</v>
      </c>
      <c r="G1369" s="2">
        <f t="shared" si="24"/>
        <v>53521.935679999995</v>
      </c>
      <c r="H1369" s="2">
        <f t="shared" si="27"/>
        <v>0.45999999999185093</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245571</v>
      </c>
      <c r="D1375" s="1">
        <f>'RAS-funkcijski'!E81</f>
        <v>254129.54</v>
      </c>
      <c r="E1375" s="1">
        <v>0</v>
      </c>
      <c r="F1375" s="1">
        <v>0</v>
      </c>
      <c r="G1375" s="2">
        <f t="shared" si="24"/>
        <v>58044.916160000008</v>
      </c>
      <c r="H1375" s="2">
        <f t="shared" si="27"/>
        <v>0.45999999999185093</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1117854</v>
      </c>
      <c r="D1376" s="1">
        <f>'RAS-funkcijski'!E82</f>
        <v>343569.23</v>
      </c>
      <c r="E1376" s="1">
        <v>0</v>
      </c>
      <c r="F1376" s="1">
        <v>0</v>
      </c>
      <c r="G1376" s="2">
        <f t="shared" si="24"/>
        <v>140789.41188</v>
      </c>
      <c r="H1376" s="2">
        <f t="shared" si="27"/>
        <v>0.22999999998137355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859476</v>
      </c>
      <c r="D1378" s="1">
        <f>'RAS-funkcijski'!E84</f>
        <v>125289.84</v>
      </c>
      <c r="E1378" s="1">
        <v>0</v>
      </c>
      <c r="F1378" s="1">
        <v>0</v>
      </c>
      <c r="G1378" s="2">
        <f t="shared" si="24"/>
        <v>88804.454400000002</v>
      </c>
      <c r="H1378" s="2">
        <f t="shared" si="27"/>
        <v>0.16000000000349246</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163253</v>
      </c>
      <c r="D1380" s="1">
        <f>'RAS-funkcijski'!E86</f>
        <v>218279.39</v>
      </c>
      <c r="E1380" s="1">
        <v>0</v>
      </c>
      <c r="F1380" s="1">
        <v>0</v>
      </c>
      <c r="G1380" s="2">
        <f t="shared" si="24"/>
        <v>49184.56596</v>
      </c>
      <c r="H1380" s="2">
        <f t="shared" si="27"/>
        <v>0.39000000001396984</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95125</v>
      </c>
      <c r="D1382" s="1">
        <f>'RAS-funkcijski'!E88</f>
        <v>0</v>
      </c>
      <c r="E1382" s="1">
        <v>0</v>
      </c>
      <c r="F1382" s="1">
        <v>0</v>
      </c>
      <c r="G1382" s="2">
        <f t="shared" si="24"/>
        <v>7990.5000000000009</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219041</v>
      </c>
      <c r="D1401" s="1">
        <f>'RAS-funkcijski'!E107</f>
        <v>206348.86</v>
      </c>
      <c r="E1401" s="1">
        <v>0</v>
      </c>
      <c r="F1401" s="1">
        <v>0</v>
      </c>
      <c r="G1401" s="2">
        <f t="shared" si="24"/>
        <v>65069.088159999992</v>
      </c>
      <c r="H1401" s="2">
        <f t="shared" si="27"/>
        <v>0.14000000001396984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219041</v>
      </c>
      <c r="D1407" s="1">
        <f>'RAS-funkcijski'!E113</f>
        <v>206348.86</v>
      </c>
      <c r="E1407" s="1">
        <v>0</v>
      </c>
      <c r="F1407" s="1">
        <v>0</v>
      </c>
      <c r="G1407" s="2">
        <f t="shared" si="24"/>
        <v>68859.520479999992</v>
      </c>
      <c r="H1407" s="2">
        <f t="shared" si="27"/>
        <v>0.14000000001396984</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5142843</v>
      </c>
      <c r="D1408" s="1">
        <f>'RAS-funkcijski'!E114</f>
        <v>1105109.3</v>
      </c>
      <c r="E1408" s="1">
        <v>0</v>
      </c>
      <c r="F1408" s="1">
        <v>0</v>
      </c>
      <c r="G1408" s="2">
        <f t="shared" si="24"/>
        <v>808836.77599999995</v>
      </c>
      <c r="H1408" s="2">
        <f t="shared" si="27"/>
        <v>0.30000000004656613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5142843</v>
      </c>
      <c r="D1409" s="1">
        <f>'RAS-funkcijski'!E115</f>
        <v>1105109.3</v>
      </c>
      <c r="E1409" s="1">
        <v>0</v>
      </c>
      <c r="F1409" s="1">
        <v>0</v>
      </c>
      <c r="G1409" s="2">
        <f t="shared" si="24"/>
        <v>816189.83759999997</v>
      </c>
      <c r="H1409" s="2">
        <f t="shared" si="27"/>
        <v>0.30000000004656613</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5142843</v>
      </c>
      <c r="D1410" s="1">
        <f>'RAS-funkcijski'!E116</f>
        <v>1105109.3</v>
      </c>
      <c r="E1410" s="1">
        <v>0</v>
      </c>
      <c r="F1410" s="1">
        <v>0</v>
      </c>
      <c r="G1410" s="2">
        <f t="shared" si="24"/>
        <v>823542.89919999999</v>
      </c>
      <c r="H1410" s="2">
        <f t="shared" si="27"/>
        <v>0.30000000004656613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3213538</v>
      </c>
      <c r="D1423" s="1">
        <f>'RAS-funkcijski'!E129</f>
        <v>991905.72</v>
      </c>
      <c r="E1423" s="1">
        <v>0</v>
      </c>
      <c r="F1423" s="1">
        <v>0</v>
      </c>
      <c r="G1423" s="2">
        <f t="shared" si="24"/>
        <v>649668.67999999993</v>
      </c>
      <c r="H1423" s="2">
        <f t="shared" si="27"/>
        <v>0.28000000002793968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2780457</v>
      </c>
      <c r="D1427" s="1">
        <f>'RAS-funkcijski'!E133</f>
        <v>642159.52</v>
      </c>
      <c r="E1427" s="1">
        <v>0</v>
      </c>
      <c r="F1427" s="1">
        <v>0</v>
      </c>
      <c r="G1427" s="2">
        <f t="shared" si="24"/>
        <v>524356.10915999999</v>
      </c>
      <c r="H1427" s="2">
        <f t="shared" si="27"/>
        <v>0.47999999998137355</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331341</v>
      </c>
      <c r="D1429" s="1">
        <f>'RAS-funkcijski'!E135</f>
        <v>277896.2</v>
      </c>
      <c r="E1429" s="1">
        <v>0</v>
      </c>
      <c r="F1429" s="1">
        <v>0</v>
      </c>
      <c r="G1429" s="2">
        <f t="shared" si="24"/>
        <v>116214.47540000001</v>
      </c>
      <c r="H1429" s="2">
        <f t="shared" si="27"/>
        <v>0.20000000001164153</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96740</v>
      </c>
      <c r="D1432" s="1">
        <f>'RAS-funkcijski'!E138</f>
        <v>66850</v>
      </c>
      <c r="E1432" s="1">
        <v>0</v>
      </c>
      <c r="F1432" s="1">
        <v>0</v>
      </c>
      <c r="G1432" s="2">
        <f t="shared" si="24"/>
        <v>30878.959999999999</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5000</v>
      </c>
      <c r="D1434" s="1">
        <f>'RAS-funkcijski'!E140</f>
        <v>5000</v>
      </c>
      <c r="E1434" s="1">
        <v>0</v>
      </c>
      <c r="F1434" s="1">
        <v>0</v>
      </c>
      <c r="G1434" s="2">
        <f t="shared" si="24"/>
        <v>2040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12874021</v>
      </c>
      <c r="D1435" s="13">
        <f>'RAS-funkcijski'!E141</f>
        <v>5453407.6999999993</v>
      </c>
      <c r="E1435" s="13">
        <v>0</v>
      </c>
      <c r="F1435" s="13">
        <v>0</v>
      </c>
      <c r="G1435" s="14">
        <f t="shared" si="24"/>
        <v>3257974.5867999997</v>
      </c>
      <c r="H1435" s="14">
        <f t="shared" si="27"/>
        <v>0.30000000074505806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3458203.8</v>
      </c>
      <c r="D1480" s="6"/>
      <c r="E1480" s="6">
        <v>0</v>
      </c>
      <c r="F1480" s="6">
        <v>0</v>
      </c>
      <c r="G1480" s="7">
        <f t="shared" ref="G1480:G1580" si="34">B1480/1000*C1480</f>
        <v>3458.2037999999998</v>
      </c>
      <c r="H1480" s="7">
        <f t="shared" ref="H1480:H1580" si="35">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5513342.3099999996</v>
      </c>
      <c r="D1481" s="1">
        <v>0</v>
      </c>
      <c r="E1481" s="1">
        <v>0</v>
      </c>
      <c r="F1481" s="1">
        <v>0</v>
      </c>
      <c r="G1481" s="2">
        <f t="shared" si="34"/>
        <v>11026.68462</v>
      </c>
      <c r="H1481" s="2">
        <f t="shared" si="35"/>
        <v>0.30999999959021807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4954472.42</v>
      </c>
      <c r="D1483" s="1">
        <v>0</v>
      </c>
      <c r="E1483" s="1">
        <v>0</v>
      </c>
      <c r="F1483" s="1">
        <v>0</v>
      </c>
      <c r="G1483" s="2">
        <f t="shared" si="34"/>
        <v>19817.88968</v>
      </c>
      <c r="H1483" s="2">
        <f t="shared" si="35"/>
        <v>0.41999999992549419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1621693.93</v>
      </c>
      <c r="D1484" s="1">
        <v>0</v>
      </c>
      <c r="E1484" s="1">
        <v>0</v>
      </c>
      <c r="F1484" s="1">
        <v>0</v>
      </c>
      <c r="G1484" s="2">
        <f t="shared" si="34"/>
        <v>8108.46965</v>
      </c>
      <c r="H1484" s="2">
        <f t="shared" si="35"/>
        <v>7.000000006519258E-2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2029928.54</v>
      </c>
      <c r="D1485" s="1">
        <v>0</v>
      </c>
      <c r="E1485" s="1">
        <v>0</v>
      </c>
      <c r="F1485" s="1">
        <v>0</v>
      </c>
      <c r="G1485" s="2">
        <f t="shared" si="34"/>
        <v>12179.571240000001</v>
      </c>
      <c r="H1485" s="2">
        <f t="shared" si="35"/>
        <v>0.4599999999627471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74459.88</v>
      </c>
      <c r="D1486" s="1">
        <v>0</v>
      </c>
      <c r="E1486" s="1">
        <v>0</v>
      </c>
      <c r="F1486" s="1">
        <v>0</v>
      </c>
      <c r="G1486" s="2">
        <f t="shared" si="34"/>
        <v>521.21915999999999</v>
      </c>
      <c r="H1486" s="2">
        <f t="shared" si="35"/>
        <v>0.11999999999534339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4864.16</v>
      </c>
      <c r="D1488" s="1">
        <v>0</v>
      </c>
      <c r="E1488" s="1">
        <v>0</v>
      </c>
      <c r="F1488" s="1">
        <v>0</v>
      </c>
      <c r="G1488" s="2">
        <f>B1488/1000*C1488</f>
        <v>43.777439999999999</v>
      </c>
      <c r="H1488" s="2">
        <f>ABS(C1488-ROUND(C1488,0))</f>
        <v>0.15999999999985448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344746.2</v>
      </c>
      <c r="D1489" s="1">
        <v>0</v>
      </c>
      <c r="E1489" s="1">
        <v>0</v>
      </c>
      <c r="F1489" s="1">
        <v>0</v>
      </c>
      <c r="G1489" s="2">
        <f t="shared" si="34"/>
        <v>3447.462</v>
      </c>
      <c r="H1489" s="2">
        <f t="shared" si="35"/>
        <v>0.20000000001164153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878779.71</v>
      </c>
      <c r="D1491" s="1">
        <v>0</v>
      </c>
      <c r="E1491" s="1">
        <v>0</v>
      </c>
      <c r="F1491" s="1">
        <v>0</v>
      </c>
      <c r="G1491" s="2">
        <f t="shared" si="34"/>
        <v>10545.356519999999</v>
      </c>
      <c r="H1491" s="2">
        <f t="shared" si="35"/>
        <v>0.2900000000372529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543253.43000000005</v>
      </c>
      <c r="D1492" s="1">
        <v>0</v>
      </c>
      <c r="E1492" s="1">
        <v>0</v>
      </c>
      <c r="F1492" s="1">
        <v>0</v>
      </c>
      <c r="G1492" s="2">
        <f t="shared" si="34"/>
        <v>7062.2945900000004</v>
      </c>
      <c r="H1492" s="2">
        <f t="shared" si="35"/>
        <v>0.43000000005122274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15616.46</v>
      </c>
      <c r="D1493" s="1">
        <v>0</v>
      </c>
      <c r="E1493" s="1">
        <v>0</v>
      </c>
      <c r="F1493" s="1">
        <v>0</v>
      </c>
      <c r="G1493" s="2">
        <f t="shared" si="34"/>
        <v>218.63043999999999</v>
      </c>
      <c r="H1493" s="2">
        <f t="shared" si="35"/>
        <v>0.45999999999912689</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15616.46</v>
      </c>
      <c r="D1497" s="1">
        <v>0</v>
      </c>
      <c r="E1497" s="1">
        <v>0</v>
      </c>
      <c r="F1497" s="1">
        <v>0</v>
      </c>
      <c r="G1497" s="2">
        <f t="shared" si="34"/>
        <v>281.09627999999998</v>
      </c>
      <c r="H1497" s="2">
        <f t="shared" si="35"/>
        <v>0.45999999999912689</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8463948.3900000006</v>
      </c>
      <c r="D1499" s="1">
        <v>0</v>
      </c>
      <c r="E1499" s="1">
        <v>0</v>
      </c>
      <c r="F1499" s="1">
        <v>0</v>
      </c>
      <c r="G1499" s="2">
        <f t="shared" si="34"/>
        <v>169278.96780000001</v>
      </c>
      <c r="H1499" s="2">
        <f t="shared" si="35"/>
        <v>0.39000000059604645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4905371.2699999996</v>
      </c>
      <c r="D1501" s="1">
        <v>0</v>
      </c>
      <c r="E1501" s="1">
        <v>0</v>
      </c>
      <c r="F1501" s="1">
        <v>0</v>
      </c>
      <c r="G1501" s="2">
        <f t="shared" si="34"/>
        <v>107918.16793999998</v>
      </c>
      <c r="H1501" s="2">
        <f t="shared" si="35"/>
        <v>0.26999999955296516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1573976.73</v>
      </c>
      <c r="D1502" s="1">
        <v>0</v>
      </c>
      <c r="E1502" s="1">
        <v>0</v>
      </c>
      <c r="F1502" s="1">
        <v>0</v>
      </c>
      <c r="G1502" s="2">
        <f t="shared" si="34"/>
        <v>36201.464789999998</v>
      </c>
      <c r="H1502" s="2">
        <f t="shared" si="35"/>
        <v>0.27000000001862645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2032044.57</v>
      </c>
      <c r="D1503" s="1">
        <v>0</v>
      </c>
      <c r="E1503" s="1">
        <v>0</v>
      </c>
      <c r="F1503" s="1">
        <v>0</v>
      </c>
      <c r="G1503" s="2">
        <f t="shared" si="34"/>
        <v>48769.069680000001</v>
      </c>
      <c r="H1503" s="2">
        <f t="shared" si="35"/>
        <v>0.42999999993480742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74359.55</v>
      </c>
      <c r="D1504" s="1">
        <v>0</v>
      </c>
      <c r="E1504" s="1">
        <v>0</v>
      </c>
      <c r="F1504" s="1">
        <v>0</v>
      </c>
      <c r="G1504" s="2">
        <f t="shared" si="34"/>
        <v>1858.9887500000002</v>
      </c>
      <c r="H1504" s="2">
        <f t="shared" si="35"/>
        <v>0.44999999999708962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13722.8</v>
      </c>
      <c r="D1506" s="1">
        <v>0</v>
      </c>
      <c r="E1506" s="1">
        <v>0</v>
      </c>
      <c r="F1506" s="1">
        <v>0</v>
      </c>
      <c r="G1506" s="2">
        <f>B1506/1000*C1506</f>
        <v>370.51559999999995</v>
      </c>
      <c r="H1506" s="2">
        <f>ABS(C1506-ROUND(C1506,0))</f>
        <v>0.2000000000007276</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350371.93</v>
      </c>
      <c r="D1507" s="1">
        <v>0</v>
      </c>
      <c r="E1507" s="1">
        <v>0</v>
      </c>
      <c r="F1507" s="1">
        <v>0</v>
      </c>
      <c r="G1507" s="2">
        <f t="shared" si="34"/>
        <v>9810.4140399999997</v>
      </c>
      <c r="H1507" s="2">
        <f t="shared" si="35"/>
        <v>7.0000000006984919E-2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860895.69</v>
      </c>
      <c r="D1509" s="1">
        <v>0</v>
      </c>
      <c r="E1509" s="1">
        <v>0</v>
      </c>
      <c r="F1509" s="1">
        <v>0</v>
      </c>
      <c r="G1509" s="2">
        <f t="shared" si="34"/>
        <v>25826.870699999996</v>
      </c>
      <c r="H1509" s="2">
        <f t="shared" si="35"/>
        <v>0.31000000005587935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521099.46</v>
      </c>
      <c r="D1510" s="1">
        <v>0</v>
      </c>
      <c r="E1510" s="1">
        <v>0</v>
      </c>
      <c r="F1510" s="1">
        <v>0</v>
      </c>
      <c r="G1510" s="2">
        <f t="shared" si="34"/>
        <v>16154.083260000001</v>
      </c>
      <c r="H1510" s="2">
        <f t="shared" si="35"/>
        <v>0.46000000002095476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3037477.66</v>
      </c>
      <c r="D1511" s="1">
        <v>0</v>
      </c>
      <c r="E1511" s="1">
        <v>0</v>
      </c>
      <c r="F1511" s="1">
        <v>0</v>
      </c>
      <c r="G1511" s="2">
        <f t="shared" si="34"/>
        <v>97199.28512</v>
      </c>
      <c r="H1511" s="2">
        <f t="shared" si="35"/>
        <v>0.33999999985098839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3037477.66</v>
      </c>
      <c r="D1515" s="1">
        <v>0</v>
      </c>
      <c r="E1515" s="1">
        <v>0</v>
      </c>
      <c r="F1515" s="1">
        <v>0</v>
      </c>
      <c r="G1515" s="2">
        <f t="shared" si="34"/>
        <v>109349.19576</v>
      </c>
      <c r="H1515" s="2">
        <f t="shared" si="35"/>
        <v>0.33999999985098839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507597.71999999881</v>
      </c>
      <c r="D1517" s="1">
        <v>0</v>
      </c>
      <c r="E1517" s="1">
        <v>0</v>
      </c>
      <c r="F1517" s="1">
        <v>0</v>
      </c>
      <c r="G1517" s="2">
        <f t="shared" si="34"/>
        <v>19288.713359999954</v>
      </c>
      <c r="H1517" s="2">
        <f t="shared" si="35"/>
        <v>0.2800000011920929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223025.62</v>
      </c>
      <c r="D1518" s="1">
        <v>0</v>
      </c>
      <c r="E1518" s="1">
        <v>0</v>
      </c>
      <c r="F1518" s="1">
        <v>0</v>
      </c>
      <c r="G1518" s="2">
        <f t="shared" si="34"/>
        <v>8697.9991800000007</v>
      </c>
      <c r="H1518" s="2">
        <f t="shared" si="35"/>
        <v>0.38000000000465661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93502.53</v>
      </c>
      <c r="D1524" s="1">
        <v>0</v>
      </c>
      <c r="E1524" s="1">
        <v>0</v>
      </c>
      <c r="F1524" s="1">
        <v>0</v>
      </c>
      <c r="G1524" s="2">
        <f t="shared" si="34"/>
        <v>4207.6138499999997</v>
      </c>
      <c r="H1524" s="2">
        <f t="shared" si="35"/>
        <v>0.47000000000116415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72872.17</v>
      </c>
      <c r="D1530" s="1">
        <v>0</v>
      </c>
      <c r="E1530" s="1">
        <v>0</v>
      </c>
      <c r="F1530" s="1">
        <v>0</v>
      </c>
      <c r="G1530" s="2">
        <f t="shared" si="34"/>
        <v>3716.4806699999995</v>
      </c>
      <c r="H1530" s="2">
        <f t="shared" si="35"/>
        <v>0.16999999999825377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13969.11</v>
      </c>
      <c r="D1531" s="1">
        <v>0</v>
      </c>
      <c r="E1531" s="1">
        <v>0</v>
      </c>
      <c r="F1531" s="1">
        <v>0</v>
      </c>
      <c r="G1531" s="2">
        <f t="shared" si="34"/>
        <v>726.39372000000003</v>
      </c>
      <c r="H1531" s="2">
        <f t="shared" si="35"/>
        <v>0.11000000000058208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58903.06</v>
      </c>
      <c r="D1534" s="1">
        <v>0</v>
      </c>
      <c r="E1534" s="1">
        <v>0</v>
      </c>
      <c r="F1534" s="1">
        <v>0</v>
      </c>
      <c r="G1534" s="2">
        <f t="shared" si="34"/>
        <v>3239.6682999999998</v>
      </c>
      <c r="H1534" s="2">
        <f t="shared" si="35"/>
        <v>5.9999999997671694E-2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746.34</v>
      </c>
      <c r="D1535" s="1">
        <v>0</v>
      </c>
      <c r="E1535" s="1">
        <v>0</v>
      </c>
      <c r="F1535" s="1">
        <v>0</v>
      </c>
      <c r="G1535" s="2">
        <f t="shared" si="34"/>
        <v>41.79504</v>
      </c>
      <c r="H1535" s="2">
        <f t="shared" si="35"/>
        <v>0.34000000000003183</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746.34</v>
      </c>
      <c r="D1536" s="1">
        <v>0</v>
      </c>
      <c r="E1536" s="1">
        <v>0</v>
      </c>
      <c r="F1536" s="1">
        <v>0</v>
      </c>
      <c r="G1536" s="2">
        <f t="shared" si="34"/>
        <v>42.541380000000004</v>
      </c>
      <c r="H1536" s="2">
        <f t="shared" si="35"/>
        <v>0.34000000000003183</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19884.02</v>
      </c>
      <c r="D1560" s="1">
        <v>0</v>
      </c>
      <c r="E1560" s="1">
        <v>0</v>
      </c>
      <c r="F1560" s="1">
        <v>0</v>
      </c>
      <c r="G1560" s="2">
        <f t="shared" si="34"/>
        <v>1610.60562</v>
      </c>
      <c r="H1560" s="2">
        <f t="shared" si="35"/>
        <v>2.0000000000436557E-2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18344.02</v>
      </c>
      <c r="D1561" s="1">
        <v>0</v>
      </c>
      <c r="E1561" s="1">
        <v>0</v>
      </c>
      <c r="F1561" s="1">
        <v>0</v>
      </c>
      <c r="G1561" s="2">
        <f t="shared" si="34"/>
        <v>1504.20964</v>
      </c>
      <c r="H1561" s="2">
        <f t="shared" si="35"/>
        <v>2.0000000000436557E-2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1540</v>
      </c>
      <c r="D1562" s="1">
        <v>0</v>
      </c>
      <c r="E1562" s="1">
        <v>0</v>
      </c>
      <c r="F1562" s="1">
        <v>0</v>
      </c>
      <c r="G1562" s="2">
        <f t="shared" si="34"/>
        <v>127.82000000000001</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61900</v>
      </c>
      <c r="D1565" s="1">
        <v>0</v>
      </c>
      <c r="E1565" s="1">
        <v>0</v>
      </c>
      <c r="F1565" s="1">
        <v>0</v>
      </c>
      <c r="G1565" s="2">
        <f t="shared" si="34"/>
        <v>5323.4</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61900</v>
      </c>
      <c r="D1569" s="1">
        <v>0</v>
      </c>
      <c r="E1569" s="1">
        <v>0</v>
      </c>
      <c r="F1569" s="1">
        <v>0</v>
      </c>
      <c r="G1569" s="2">
        <f t="shared" si="34"/>
        <v>5571</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67623.09</v>
      </c>
      <c r="D1570" s="1">
        <v>0</v>
      </c>
      <c r="E1570" s="1">
        <v>0</v>
      </c>
      <c r="F1570" s="1">
        <v>0</v>
      </c>
      <c r="G1570" s="2">
        <f t="shared" si="34"/>
        <v>6153.7011899999998</v>
      </c>
      <c r="H1570" s="2">
        <f t="shared" si="35"/>
        <v>8.999999999650754E-2</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67623.09</v>
      </c>
      <c r="D1574" s="1">
        <v>0</v>
      </c>
      <c r="E1574" s="1">
        <v>0</v>
      </c>
      <c r="F1574" s="1">
        <v>0</v>
      </c>
      <c r="G1574" s="2">
        <f t="shared" si="34"/>
        <v>6424.19355</v>
      </c>
      <c r="H1574" s="2">
        <f t="shared" si="35"/>
        <v>8.999999999650754E-2</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284572.09999999998</v>
      </c>
      <c r="D1576" s="1">
        <v>0</v>
      </c>
      <c r="E1576" s="1">
        <v>0</v>
      </c>
      <c r="F1576" s="1">
        <v>0</v>
      </c>
      <c r="G1576" s="2">
        <f t="shared" si="34"/>
        <v>27603.493699999999</v>
      </c>
      <c r="H1576" s="2">
        <f t="shared" si="35"/>
        <v>9.9999999976716936E-2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243072.13</v>
      </c>
      <c r="D1578" s="1">
        <v>0</v>
      </c>
      <c r="E1578" s="1">
        <v>0</v>
      </c>
      <c r="F1578" s="1">
        <v>0</v>
      </c>
      <c r="G1578" s="2">
        <f t="shared" si="34"/>
        <v>24064.140870000003</v>
      </c>
      <c r="H1578" s="2">
        <f t="shared" si="35"/>
        <v>0.13000000000465661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41499.97</v>
      </c>
      <c r="D1579" s="1">
        <v>0</v>
      </c>
      <c r="E1579" s="1">
        <v>0</v>
      </c>
      <c r="F1579" s="1">
        <v>0</v>
      </c>
      <c r="G1579" s="2">
        <f t="shared" si="34"/>
        <v>4149.9970000000003</v>
      </c>
      <c r="H1579" s="2">
        <f t="shared" si="35"/>
        <v>2.9999999998835847E-2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3298</v>
      </c>
      <c r="B1" s="383"/>
      <c r="C1" s="383"/>
    </row>
    <row r="2" spans="1:17" ht="33" customHeight="1" x14ac:dyDescent="0.2">
      <c r="A2" s="384" t="s">
        <v>3299</v>
      </c>
      <c r="B2" s="385"/>
      <c r="C2" s="376"/>
      <c r="D2" s="4"/>
      <c r="E2" s="4"/>
      <c r="F2" s="4"/>
      <c r="G2" s="4"/>
      <c r="H2" s="4"/>
      <c r="I2" s="4"/>
      <c r="J2" s="4"/>
      <c r="K2" s="4"/>
      <c r="L2" s="4"/>
      <c r="M2" s="4"/>
      <c r="N2" s="4"/>
      <c r="O2" s="4"/>
      <c r="P2" s="4"/>
      <c r="Q2" s="4"/>
    </row>
    <row r="3" spans="1:17" ht="18.75" customHeight="1" x14ac:dyDescent="0.2">
      <c r="A3" s="42" t="s">
        <v>3300</v>
      </c>
      <c r="B3" s="386" t="s">
        <v>3301</v>
      </c>
      <c r="C3" s="376"/>
      <c r="D3" s="4"/>
      <c r="E3" s="4"/>
      <c r="F3" s="4"/>
      <c r="G3" s="4"/>
      <c r="H3" s="4"/>
      <c r="I3" s="4"/>
      <c r="J3" s="4"/>
      <c r="K3" s="4"/>
      <c r="L3" s="4"/>
      <c r="M3" s="4"/>
      <c r="N3" s="4"/>
      <c r="O3" s="4"/>
      <c r="P3" s="4"/>
      <c r="Q3" s="4"/>
    </row>
    <row r="4" spans="1:17" ht="37.5" hidden="1" customHeight="1" x14ac:dyDescent="0.2">
      <c r="A4" s="43" t="s">
        <v>3302</v>
      </c>
      <c r="B4" s="380" t="s">
        <v>3303</v>
      </c>
      <c r="C4" s="376"/>
      <c r="D4" s="4"/>
      <c r="E4" s="4"/>
      <c r="F4" s="4"/>
      <c r="G4" s="4"/>
      <c r="H4" s="4"/>
      <c r="I4" s="4"/>
      <c r="J4" s="4"/>
      <c r="K4" s="4"/>
      <c r="L4" s="4"/>
      <c r="M4" s="4"/>
      <c r="N4" s="4"/>
      <c r="O4" s="4"/>
      <c r="P4" s="4"/>
      <c r="Q4" s="4"/>
    </row>
    <row r="5" spans="1:17" ht="48" hidden="1" customHeight="1" x14ac:dyDescent="0.2">
      <c r="A5" s="43" t="s">
        <v>3302</v>
      </c>
      <c r="B5" s="380" t="s">
        <v>3304</v>
      </c>
      <c r="C5" s="376"/>
      <c r="D5" s="4"/>
      <c r="E5" s="4"/>
      <c r="F5" s="4"/>
      <c r="G5" s="4"/>
      <c r="H5" s="4"/>
      <c r="I5" s="4"/>
      <c r="J5" s="4"/>
      <c r="K5" s="4"/>
      <c r="L5" s="4"/>
      <c r="M5" s="4"/>
      <c r="N5" s="4"/>
      <c r="O5" s="4"/>
      <c r="P5" s="4"/>
      <c r="Q5" s="4"/>
    </row>
    <row r="6" spans="1:17" ht="59.25" hidden="1" customHeight="1" x14ac:dyDescent="0.2">
      <c r="A6" s="43" t="s">
        <v>3302</v>
      </c>
      <c r="B6" s="380" t="s">
        <v>3305</v>
      </c>
      <c r="C6" s="376"/>
      <c r="D6" s="4"/>
      <c r="E6" s="4"/>
      <c r="F6" s="4"/>
      <c r="G6" s="4"/>
      <c r="H6" s="4"/>
      <c r="I6" s="4"/>
      <c r="J6" s="4"/>
      <c r="K6" s="4"/>
      <c r="L6" s="4"/>
      <c r="M6" s="4"/>
      <c r="N6" s="4"/>
      <c r="O6" s="4"/>
      <c r="P6" s="4"/>
      <c r="Q6" s="4"/>
    </row>
    <row r="7" spans="1:17" ht="48" hidden="1" customHeight="1" x14ac:dyDescent="0.2">
      <c r="A7" s="43" t="s">
        <v>3306</v>
      </c>
      <c r="B7" s="380" t="s">
        <v>3307</v>
      </c>
      <c r="C7" s="376"/>
      <c r="D7" s="4"/>
      <c r="E7" s="4"/>
      <c r="F7" s="4"/>
      <c r="G7" s="4"/>
      <c r="H7" s="4"/>
      <c r="I7" s="4"/>
      <c r="J7" s="4"/>
      <c r="K7" s="4"/>
      <c r="L7" s="4"/>
      <c r="M7" s="4"/>
      <c r="N7" s="4"/>
      <c r="O7" s="4"/>
      <c r="P7" s="4"/>
      <c r="Q7" s="4"/>
    </row>
    <row r="8" spans="1:17" ht="41.25" hidden="1" customHeight="1" x14ac:dyDescent="0.2">
      <c r="A8" s="43" t="s">
        <v>3308</v>
      </c>
      <c r="B8" s="380" t="s">
        <v>3309</v>
      </c>
      <c r="C8" s="376"/>
      <c r="D8" s="4"/>
      <c r="E8" s="4"/>
      <c r="F8" s="4"/>
      <c r="G8" s="4"/>
      <c r="H8" s="4"/>
      <c r="I8" s="4"/>
      <c r="J8" s="4"/>
      <c r="K8" s="4"/>
      <c r="L8" s="4"/>
      <c r="M8" s="4"/>
      <c r="N8" s="4"/>
      <c r="O8" s="4"/>
      <c r="P8" s="4"/>
      <c r="Q8" s="4"/>
    </row>
    <row r="9" spans="1:17" ht="59.25" hidden="1" customHeight="1" x14ac:dyDescent="0.2">
      <c r="A9" s="43" t="s">
        <v>3310</v>
      </c>
      <c r="B9" s="380" t="s">
        <v>3311</v>
      </c>
      <c r="C9" s="376"/>
      <c r="D9" s="4"/>
      <c r="E9" s="4"/>
      <c r="F9" s="4"/>
      <c r="G9" s="4"/>
      <c r="H9" s="4"/>
      <c r="I9" s="4"/>
      <c r="J9" s="4"/>
      <c r="K9" s="4"/>
      <c r="L9" s="4"/>
      <c r="M9" s="4"/>
      <c r="N9" s="4"/>
      <c r="O9" s="4"/>
      <c r="P9" s="4"/>
      <c r="Q9" s="4"/>
    </row>
    <row r="10" spans="1:17" ht="61.5" hidden="1" customHeight="1" x14ac:dyDescent="0.2">
      <c r="A10" s="43" t="s">
        <v>3310</v>
      </c>
      <c r="B10" s="380" t="s">
        <v>3312</v>
      </c>
      <c r="C10" s="376"/>
      <c r="D10" s="4"/>
      <c r="E10" s="4"/>
      <c r="F10" s="4"/>
      <c r="G10" s="4"/>
      <c r="H10" s="4"/>
      <c r="I10" s="4"/>
      <c r="J10" s="4"/>
      <c r="K10" s="4"/>
      <c r="L10" s="4"/>
      <c r="M10" s="4"/>
      <c r="N10" s="4"/>
      <c r="O10" s="4"/>
      <c r="P10" s="4"/>
      <c r="Q10" s="4"/>
    </row>
    <row r="11" spans="1:17" ht="43.5" hidden="1" customHeight="1" x14ac:dyDescent="0.2">
      <c r="A11" s="43" t="s">
        <v>3310</v>
      </c>
      <c r="B11" s="380" t="s">
        <v>3313</v>
      </c>
      <c r="C11" s="376"/>
      <c r="D11" s="4"/>
      <c r="E11" s="4"/>
      <c r="F11" s="4"/>
      <c r="G11" s="4"/>
      <c r="H11" s="4"/>
      <c r="I11" s="4"/>
      <c r="J11" s="4"/>
      <c r="K11" s="4"/>
      <c r="L11" s="4"/>
      <c r="M11" s="4"/>
      <c r="N11" s="4"/>
      <c r="O11" s="4"/>
      <c r="P11" s="4"/>
      <c r="Q11" s="4"/>
    </row>
    <row r="12" spans="1:17" ht="27.75" hidden="1" customHeight="1" x14ac:dyDescent="0.2">
      <c r="A12" s="43" t="s">
        <v>3314</v>
      </c>
      <c r="B12" s="380" t="s">
        <v>3315</v>
      </c>
      <c r="C12" s="376"/>
      <c r="D12" s="4"/>
      <c r="E12" s="4"/>
      <c r="F12" s="4"/>
      <c r="G12" s="4"/>
      <c r="H12" s="4"/>
      <c r="I12" s="4"/>
      <c r="J12" s="4"/>
      <c r="K12" s="4"/>
      <c r="L12" s="4"/>
      <c r="M12" s="4"/>
      <c r="N12" s="4"/>
      <c r="O12" s="4"/>
      <c r="P12" s="4"/>
      <c r="Q12" s="4"/>
    </row>
    <row r="13" spans="1:17" ht="27.75" hidden="1" customHeight="1" x14ac:dyDescent="0.2">
      <c r="A13" s="43" t="s">
        <v>3316</v>
      </c>
      <c r="B13" s="380" t="s">
        <v>3317</v>
      </c>
      <c r="C13" s="376"/>
      <c r="D13" s="4"/>
      <c r="E13" s="4"/>
      <c r="F13" s="4"/>
      <c r="G13" s="4"/>
      <c r="H13" s="4"/>
      <c r="I13" s="4"/>
      <c r="J13" s="4"/>
      <c r="K13" s="4"/>
      <c r="L13" s="4"/>
      <c r="M13" s="4"/>
      <c r="N13" s="4"/>
      <c r="O13" s="4"/>
      <c r="P13" s="4"/>
      <c r="Q13" s="4"/>
    </row>
    <row r="14" spans="1:17" ht="45.75" hidden="1" customHeight="1" x14ac:dyDescent="0.2">
      <c r="A14" s="43" t="s">
        <v>3318</v>
      </c>
      <c r="B14" s="380" t="s">
        <v>3319</v>
      </c>
      <c r="C14" s="376"/>
      <c r="D14" s="4"/>
      <c r="E14" s="4"/>
      <c r="F14" s="4"/>
      <c r="G14" s="4"/>
      <c r="H14" s="4"/>
      <c r="I14" s="4"/>
      <c r="J14" s="4"/>
      <c r="K14" s="4"/>
      <c r="L14" s="4"/>
      <c r="M14" s="4"/>
      <c r="N14" s="4"/>
      <c r="O14" s="4"/>
      <c r="P14" s="4"/>
      <c r="Q14" s="4"/>
    </row>
    <row r="15" spans="1:17" ht="45.75" hidden="1" customHeight="1" x14ac:dyDescent="0.2">
      <c r="A15" s="43" t="s">
        <v>3320</v>
      </c>
      <c r="B15" s="380" t="s">
        <v>3321</v>
      </c>
      <c r="C15" s="376"/>
      <c r="D15" s="4"/>
      <c r="E15" s="4"/>
      <c r="F15" s="4"/>
      <c r="G15" s="4"/>
      <c r="H15" s="4"/>
      <c r="I15" s="4"/>
      <c r="J15" s="4"/>
      <c r="K15" s="4"/>
      <c r="L15" s="4"/>
      <c r="M15" s="4"/>
      <c r="N15" s="4"/>
      <c r="O15" s="4"/>
      <c r="P15" s="4"/>
      <c r="Q15" s="4"/>
    </row>
    <row r="16" spans="1:17" ht="51" hidden="1" customHeight="1" x14ac:dyDescent="0.2">
      <c r="A16" s="43" t="s">
        <v>3322</v>
      </c>
      <c r="B16" s="380" t="s">
        <v>3323</v>
      </c>
      <c r="C16" s="376"/>
      <c r="D16" s="4"/>
      <c r="E16" s="4"/>
      <c r="F16" s="4"/>
      <c r="G16" s="4"/>
      <c r="H16" s="4"/>
      <c r="I16" s="4"/>
      <c r="J16" s="4"/>
      <c r="K16" s="4"/>
      <c r="L16" s="4"/>
      <c r="M16" s="4"/>
      <c r="N16" s="4"/>
      <c r="O16" s="4"/>
      <c r="P16" s="4"/>
      <c r="Q16" s="4"/>
    </row>
    <row r="17" spans="1:17" ht="27.75" hidden="1" customHeight="1" x14ac:dyDescent="0.2">
      <c r="A17" s="43" t="s">
        <v>3324</v>
      </c>
      <c r="B17" s="380" t="s">
        <v>3325</v>
      </c>
      <c r="C17" s="376"/>
      <c r="D17" s="4"/>
      <c r="E17" s="4"/>
      <c r="F17" s="4"/>
      <c r="G17" s="4"/>
      <c r="H17" s="4"/>
      <c r="I17" s="4"/>
      <c r="J17" s="4"/>
      <c r="K17" s="4"/>
      <c r="L17" s="4"/>
      <c r="M17" s="4"/>
      <c r="N17" s="4"/>
      <c r="O17" s="4"/>
      <c r="P17" s="4"/>
      <c r="Q17" s="4"/>
    </row>
    <row r="18" spans="1:17" ht="27.75" hidden="1" customHeight="1" x14ac:dyDescent="0.2">
      <c r="A18" s="43" t="s">
        <v>3326</v>
      </c>
      <c r="B18" s="380" t="s">
        <v>3327</v>
      </c>
      <c r="C18" s="376"/>
      <c r="D18" s="4"/>
      <c r="E18" s="4"/>
      <c r="F18" s="4"/>
      <c r="G18" s="4"/>
      <c r="H18" s="4"/>
      <c r="I18" s="4"/>
      <c r="J18" s="4"/>
      <c r="K18" s="4"/>
      <c r="L18" s="4"/>
      <c r="M18" s="4"/>
      <c r="N18" s="4"/>
      <c r="O18" s="4"/>
      <c r="P18" s="4"/>
      <c r="Q18" s="4"/>
    </row>
    <row r="19" spans="1:17" ht="45" hidden="1" customHeight="1" x14ac:dyDescent="0.2">
      <c r="A19" s="43" t="s">
        <v>3326</v>
      </c>
      <c r="B19" s="380" t="s">
        <v>3328</v>
      </c>
      <c r="C19" s="376"/>
      <c r="D19" s="4"/>
      <c r="E19" s="4"/>
      <c r="F19" s="4"/>
      <c r="G19" s="4"/>
      <c r="H19" s="4"/>
      <c r="I19" s="4"/>
      <c r="J19" s="4"/>
      <c r="K19" s="4"/>
      <c r="L19" s="4"/>
      <c r="M19" s="4"/>
      <c r="N19" s="4"/>
      <c r="O19" s="4"/>
      <c r="P19" s="4"/>
      <c r="Q19" s="4"/>
    </row>
    <row r="20" spans="1:17" ht="45" hidden="1" customHeight="1" x14ac:dyDescent="0.2">
      <c r="A20" s="43" t="s">
        <v>3329</v>
      </c>
      <c r="B20" s="380" t="s">
        <v>3330</v>
      </c>
      <c r="C20" s="376"/>
      <c r="D20" s="4"/>
      <c r="E20" s="4"/>
      <c r="F20" s="4"/>
      <c r="G20" s="4"/>
      <c r="H20" s="4"/>
      <c r="I20" s="4"/>
      <c r="J20" s="4"/>
      <c r="K20" s="4"/>
      <c r="L20" s="4"/>
      <c r="M20" s="4"/>
      <c r="N20" s="4"/>
      <c r="O20" s="4"/>
      <c r="P20" s="4"/>
      <c r="Q20" s="4"/>
    </row>
    <row r="21" spans="1:17" ht="30" hidden="1" customHeight="1" x14ac:dyDescent="0.2">
      <c r="A21" s="43" t="s">
        <v>3331</v>
      </c>
      <c r="B21" s="380" t="s">
        <v>3332</v>
      </c>
      <c r="C21" s="376"/>
      <c r="D21" s="4"/>
      <c r="E21" s="4"/>
      <c r="F21" s="4"/>
      <c r="G21" s="4"/>
      <c r="H21" s="4"/>
      <c r="I21" s="4"/>
      <c r="J21" s="4"/>
      <c r="K21" s="4"/>
      <c r="L21" s="4"/>
      <c r="M21" s="4"/>
      <c r="N21" s="4"/>
      <c r="O21" s="4"/>
      <c r="P21" s="4"/>
      <c r="Q21" s="4"/>
    </row>
    <row r="22" spans="1:17" ht="30" hidden="1" customHeight="1" x14ac:dyDescent="0.2">
      <c r="A22" s="43" t="s">
        <v>3333</v>
      </c>
      <c r="B22" s="380" t="s">
        <v>3334</v>
      </c>
      <c r="C22" s="376"/>
      <c r="D22" s="4"/>
      <c r="E22" s="4"/>
      <c r="F22" s="4"/>
      <c r="G22" s="4"/>
      <c r="H22" s="4"/>
      <c r="I22" s="4"/>
      <c r="J22" s="4"/>
      <c r="K22" s="4"/>
      <c r="L22" s="4"/>
      <c r="M22" s="4"/>
      <c r="N22" s="4"/>
      <c r="O22" s="4"/>
      <c r="P22" s="4"/>
      <c r="Q22" s="4"/>
    </row>
    <row r="23" spans="1:17" ht="30" hidden="1" customHeight="1" x14ac:dyDescent="0.2">
      <c r="A23" s="43" t="s">
        <v>3335</v>
      </c>
      <c r="B23" s="380" t="s">
        <v>3336</v>
      </c>
      <c r="C23" s="376"/>
      <c r="D23" s="4"/>
      <c r="E23" s="4"/>
      <c r="F23" s="4"/>
      <c r="G23" s="4"/>
      <c r="H23" s="4"/>
      <c r="I23" s="4"/>
      <c r="J23" s="4"/>
      <c r="K23" s="4"/>
      <c r="L23" s="4"/>
      <c r="M23" s="4"/>
      <c r="N23" s="4"/>
      <c r="O23" s="4"/>
      <c r="P23" s="4"/>
      <c r="Q23" s="4"/>
    </row>
    <row r="24" spans="1:17" ht="30" hidden="1" customHeight="1" x14ac:dyDescent="0.2">
      <c r="A24" s="43" t="s">
        <v>3337</v>
      </c>
      <c r="B24" s="380" t="s">
        <v>3338</v>
      </c>
      <c r="C24" s="376"/>
      <c r="D24" s="4"/>
      <c r="E24" s="4"/>
      <c r="F24" s="4"/>
      <c r="G24" s="4"/>
      <c r="H24" s="4"/>
      <c r="I24" s="4"/>
      <c r="J24" s="4"/>
      <c r="K24" s="4"/>
      <c r="L24" s="4"/>
      <c r="M24" s="4"/>
      <c r="N24" s="4"/>
      <c r="O24" s="4"/>
      <c r="P24" s="4"/>
      <c r="Q24" s="4"/>
    </row>
    <row r="25" spans="1:17" ht="30" hidden="1" customHeight="1" x14ac:dyDescent="0.2">
      <c r="A25" s="43" t="s">
        <v>3339</v>
      </c>
      <c r="B25" s="380" t="s">
        <v>3340</v>
      </c>
      <c r="C25" s="376"/>
      <c r="D25" s="4"/>
      <c r="E25" s="4"/>
      <c r="F25" s="4"/>
      <c r="G25" s="4"/>
      <c r="H25" s="4"/>
      <c r="I25" s="4"/>
      <c r="J25" s="4"/>
      <c r="K25" s="4"/>
      <c r="L25" s="4"/>
      <c r="M25" s="4"/>
      <c r="N25" s="4"/>
      <c r="O25" s="4"/>
      <c r="P25" s="4"/>
      <c r="Q25" s="4"/>
    </row>
    <row r="26" spans="1:17" ht="30" hidden="1" customHeight="1" x14ac:dyDescent="0.2">
      <c r="A26" s="43" t="s">
        <v>3341</v>
      </c>
      <c r="B26" s="380" t="s">
        <v>3342</v>
      </c>
      <c r="C26" s="376"/>
      <c r="D26" s="4"/>
      <c r="E26" s="4"/>
      <c r="F26" s="4"/>
      <c r="G26" s="4"/>
      <c r="H26" s="4"/>
      <c r="I26" s="4"/>
      <c r="J26" s="4"/>
      <c r="K26" s="4"/>
      <c r="L26" s="4"/>
      <c r="M26" s="4"/>
      <c r="N26" s="4"/>
      <c r="O26" s="4"/>
      <c r="P26" s="4"/>
      <c r="Q26" s="4"/>
    </row>
    <row r="27" spans="1:17" ht="70.5" hidden="1" customHeight="1" x14ac:dyDescent="0.2">
      <c r="A27" s="43" t="s">
        <v>3343</v>
      </c>
      <c r="B27" s="380" t="s">
        <v>3344</v>
      </c>
      <c r="C27" s="376"/>
      <c r="D27" s="4"/>
      <c r="E27" s="4"/>
      <c r="F27" s="4"/>
      <c r="G27" s="4"/>
      <c r="H27" s="4"/>
      <c r="I27" s="4"/>
      <c r="J27" s="4"/>
      <c r="K27" s="4"/>
      <c r="L27" s="4"/>
      <c r="M27" s="4"/>
      <c r="N27" s="4"/>
      <c r="O27" s="4"/>
      <c r="P27" s="4"/>
      <c r="Q27" s="4"/>
    </row>
    <row r="28" spans="1:17" ht="48" hidden="1" customHeight="1" x14ac:dyDescent="0.2">
      <c r="A28" s="43" t="s">
        <v>3345</v>
      </c>
      <c r="B28" s="380" t="s">
        <v>3346</v>
      </c>
      <c r="C28" s="376"/>
      <c r="D28" s="4"/>
      <c r="E28" s="4"/>
      <c r="F28" s="4"/>
      <c r="G28" s="4"/>
      <c r="H28" s="4"/>
      <c r="I28" s="4"/>
      <c r="J28" s="4"/>
      <c r="K28" s="4"/>
      <c r="L28" s="4"/>
      <c r="M28" s="4"/>
      <c r="N28" s="4"/>
      <c r="O28" s="4"/>
      <c r="P28" s="4"/>
      <c r="Q28" s="4"/>
    </row>
    <row r="29" spans="1:17" ht="100.5" hidden="1" customHeight="1" x14ac:dyDescent="0.2">
      <c r="A29" s="43" t="s">
        <v>3347</v>
      </c>
      <c r="B29" s="380" t="s">
        <v>3348</v>
      </c>
      <c r="C29" s="376"/>
      <c r="D29" s="4"/>
      <c r="E29" s="4"/>
      <c r="F29" s="4"/>
      <c r="G29" s="4"/>
      <c r="H29" s="4"/>
      <c r="I29" s="4"/>
      <c r="J29" s="4"/>
      <c r="K29" s="4"/>
      <c r="L29" s="4"/>
      <c r="M29" s="4"/>
      <c r="N29" s="4"/>
      <c r="O29" s="4"/>
      <c r="P29" s="4"/>
      <c r="Q29" s="4"/>
    </row>
    <row r="30" spans="1:17" ht="45" hidden="1" customHeight="1" x14ac:dyDescent="0.2">
      <c r="A30" s="43" t="s">
        <v>3349</v>
      </c>
      <c r="B30" s="380" t="s">
        <v>3350</v>
      </c>
      <c r="C30" s="376"/>
      <c r="D30" s="4"/>
      <c r="E30" s="4"/>
      <c r="F30" s="4"/>
      <c r="G30" s="4"/>
      <c r="H30" s="4"/>
      <c r="I30" s="4"/>
      <c r="J30" s="4"/>
      <c r="K30" s="4"/>
      <c r="L30" s="4"/>
      <c r="M30" s="4"/>
      <c r="N30" s="4"/>
      <c r="O30" s="4"/>
      <c r="P30" s="4"/>
      <c r="Q30" s="4"/>
    </row>
    <row r="31" spans="1:17" ht="45" hidden="1" customHeight="1" x14ac:dyDescent="0.2">
      <c r="A31" s="43" t="s">
        <v>3351</v>
      </c>
      <c r="B31" s="380" t="s">
        <v>3352</v>
      </c>
      <c r="C31" s="376"/>
      <c r="D31" s="4"/>
      <c r="E31" s="4"/>
      <c r="F31" s="4"/>
      <c r="G31" s="4"/>
      <c r="H31" s="4"/>
      <c r="I31" s="4"/>
      <c r="J31" s="4"/>
      <c r="K31" s="4"/>
      <c r="L31" s="4"/>
      <c r="M31" s="4"/>
      <c r="N31" s="4"/>
      <c r="O31" s="4"/>
      <c r="P31" s="4"/>
      <c r="Q31" s="4"/>
    </row>
    <row r="32" spans="1:17" ht="45" hidden="1" customHeight="1" x14ac:dyDescent="0.2">
      <c r="A32" s="43" t="s">
        <v>3353</v>
      </c>
      <c r="B32" s="380" t="s">
        <v>3354</v>
      </c>
      <c r="C32" s="376"/>
      <c r="D32" s="4"/>
      <c r="E32" s="4"/>
      <c r="F32" s="4"/>
      <c r="G32" s="4"/>
      <c r="H32" s="4"/>
      <c r="I32" s="4"/>
      <c r="J32" s="4"/>
      <c r="K32" s="4"/>
      <c r="L32" s="4"/>
      <c r="M32" s="4"/>
      <c r="N32" s="4"/>
      <c r="O32" s="4"/>
      <c r="P32" s="4"/>
      <c r="Q32" s="4"/>
    </row>
    <row r="33" spans="1:17" ht="72" hidden="1" customHeight="1" x14ac:dyDescent="0.2">
      <c r="A33" s="43" t="s">
        <v>3355</v>
      </c>
      <c r="B33" s="380" t="s">
        <v>3356</v>
      </c>
      <c r="C33" s="376"/>
      <c r="D33" s="4"/>
      <c r="E33" s="4"/>
      <c r="F33" s="4"/>
      <c r="G33" s="4"/>
      <c r="H33" s="4"/>
      <c r="I33" s="4"/>
      <c r="J33" s="4"/>
      <c r="K33" s="4"/>
      <c r="L33" s="4"/>
      <c r="M33" s="4"/>
      <c r="N33" s="4"/>
      <c r="O33" s="4"/>
      <c r="P33" s="4"/>
      <c r="Q33" s="4"/>
    </row>
    <row r="34" spans="1:17" ht="79.5" hidden="1" customHeight="1" x14ac:dyDescent="0.2">
      <c r="A34" s="43" t="s">
        <v>3357</v>
      </c>
      <c r="B34" s="380" t="s">
        <v>3358</v>
      </c>
      <c r="C34" s="376"/>
      <c r="D34" s="4"/>
      <c r="E34" s="4"/>
      <c r="F34" s="4"/>
      <c r="G34" s="4"/>
      <c r="H34" s="4"/>
      <c r="I34" s="4"/>
      <c r="J34" s="4"/>
      <c r="K34" s="4"/>
      <c r="L34" s="4"/>
      <c r="M34" s="4"/>
      <c r="N34" s="4"/>
      <c r="O34" s="4"/>
      <c r="P34" s="4"/>
      <c r="Q34" s="4"/>
    </row>
    <row r="35" spans="1:17" ht="70.5" hidden="1" customHeight="1" x14ac:dyDescent="0.2">
      <c r="A35" s="43" t="s">
        <v>3359</v>
      </c>
      <c r="B35" s="380" t="s">
        <v>3360</v>
      </c>
      <c r="C35" s="376"/>
      <c r="D35" s="4"/>
      <c r="E35" s="4"/>
      <c r="F35" s="4"/>
      <c r="G35" s="4"/>
      <c r="H35" s="4"/>
      <c r="I35" s="4"/>
      <c r="J35" s="4"/>
      <c r="K35" s="4"/>
      <c r="L35" s="4"/>
      <c r="M35" s="4"/>
      <c r="N35" s="4"/>
      <c r="O35" s="4"/>
      <c r="P35" s="4"/>
      <c r="Q35" s="4"/>
    </row>
    <row r="36" spans="1:17" ht="45.75" hidden="1" customHeight="1" x14ac:dyDescent="0.2">
      <c r="A36" s="43" t="s">
        <v>3361</v>
      </c>
      <c r="B36" s="380" t="s">
        <v>3362</v>
      </c>
      <c r="C36" s="376"/>
      <c r="D36" s="4"/>
      <c r="E36" s="4"/>
      <c r="F36" s="4"/>
      <c r="G36" s="4"/>
      <c r="H36" s="4"/>
      <c r="I36" s="4"/>
      <c r="J36" s="4"/>
      <c r="K36" s="4"/>
      <c r="L36" s="4"/>
      <c r="M36" s="4"/>
      <c r="N36" s="4"/>
      <c r="O36" s="4"/>
      <c r="P36" s="4"/>
      <c r="Q36" s="4"/>
    </row>
    <row r="37" spans="1:17" ht="54.75" hidden="1" customHeight="1" x14ac:dyDescent="0.2">
      <c r="A37" s="43" t="s">
        <v>3363</v>
      </c>
      <c r="B37" s="380" t="s">
        <v>3364</v>
      </c>
      <c r="C37" s="376"/>
      <c r="D37" s="4"/>
      <c r="E37" s="4"/>
      <c r="F37" s="4"/>
      <c r="G37" s="4"/>
      <c r="H37" s="4"/>
      <c r="I37" s="4"/>
      <c r="J37" s="4"/>
      <c r="K37" s="4"/>
      <c r="L37" s="4"/>
      <c r="M37" s="4"/>
      <c r="N37" s="4"/>
      <c r="O37" s="4"/>
      <c r="P37" s="4"/>
      <c r="Q37" s="4"/>
    </row>
    <row r="38" spans="1:17" ht="37.5" hidden="1" customHeight="1" x14ac:dyDescent="0.2">
      <c r="A38" s="43" t="s">
        <v>3365</v>
      </c>
      <c r="B38" s="380" t="s">
        <v>3366</v>
      </c>
      <c r="C38" s="376"/>
      <c r="D38" s="4"/>
      <c r="E38" s="4"/>
      <c r="F38" s="4"/>
      <c r="G38" s="4"/>
      <c r="H38" s="4"/>
      <c r="I38" s="4"/>
      <c r="J38" s="4"/>
      <c r="K38" s="4"/>
      <c r="L38" s="4"/>
      <c r="M38" s="4"/>
      <c r="N38" s="4"/>
      <c r="O38" s="4"/>
      <c r="P38" s="4"/>
      <c r="Q38" s="4"/>
    </row>
    <row r="39" spans="1:17" ht="61.5" hidden="1" customHeight="1" x14ac:dyDescent="0.2">
      <c r="A39" s="43" t="s">
        <v>3367</v>
      </c>
      <c r="B39" s="380" t="s">
        <v>3368</v>
      </c>
      <c r="C39" s="376"/>
      <c r="D39" s="4"/>
      <c r="E39" s="4"/>
      <c r="F39" s="4"/>
      <c r="G39" s="4"/>
      <c r="H39" s="4"/>
      <c r="I39" s="4"/>
      <c r="J39" s="4"/>
      <c r="K39" s="4"/>
      <c r="L39" s="4"/>
      <c r="M39" s="4"/>
      <c r="N39" s="4"/>
      <c r="O39" s="4"/>
      <c r="P39" s="4"/>
      <c r="Q39" s="4"/>
    </row>
    <row r="40" spans="1:17" ht="53.25" hidden="1" customHeight="1" x14ac:dyDescent="0.2">
      <c r="A40" s="43" t="s">
        <v>3369</v>
      </c>
      <c r="B40" s="380" t="s">
        <v>3370</v>
      </c>
      <c r="C40" s="376"/>
      <c r="D40" s="4"/>
      <c r="E40" s="4"/>
      <c r="F40" s="4"/>
      <c r="G40" s="4"/>
      <c r="H40" s="4"/>
      <c r="I40" s="4"/>
      <c r="J40" s="4"/>
      <c r="K40" s="4"/>
      <c r="L40" s="4"/>
      <c r="M40" s="4"/>
      <c r="N40" s="4"/>
      <c r="O40" s="4"/>
      <c r="P40" s="4"/>
      <c r="Q40" s="4"/>
    </row>
    <row r="41" spans="1:17" ht="73.5" hidden="1" customHeight="1" x14ac:dyDescent="0.2">
      <c r="A41" s="43" t="s">
        <v>3371</v>
      </c>
      <c r="B41" s="380" t="s">
        <v>3372</v>
      </c>
      <c r="C41" s="376"/>
      <c r="D41" s="4"/>
      <c r="E41" s="4"/>
      <c r="F41" s="4"/>
      <c r="G41" s="4"/>
      <c r="H41" s="4"/>
      <c r="I41" s="4"/>
      <c r="J41" s="4"/>
      <c r="K41" s="4"/>
      <c r="L41" s="4"/>
      <c r="M41" s="4"/>
      <c r="N41" s="4"/>
      <c r="O41" s="4"/>
      <c r="P41" s="4"/>
      <c r="Q41" s="4"/>
    </row>
    <row r="42" spans="1:17" ht="57.75" hidden="1" customHeight="1" x14ac:dyDescent="0.2">
      <c r="A42" s="43" t="s">
        <v>3373</v>
      </c>
      <c r="B42" s="380" t="s">
        <v>3374</v>
      </c>
      <c r="C42" s="376"/>
      <c r="D42" s="4"/>
      <c r="E42" s="4"/>
      <c r="F42" s="4"/>
      <c r="G42" s="4"/>
      <c r="H42" s="4"/>
      <c r="I42" s="4"/>
      <c r="J42" s="4"/>
      <c r="K42" s="4"/>
      <c r="L42" s="4"/>
      <c r="M42" s="4"/>
      <c r="N42" s="4"/>
      <c r="O42" s="4"/>
      <c r="P42" s="4"/>
      <c r="Q42" s="4"/>
    </row>
    <row r="43" spans="1:17" ht="84" hidden="1" customHeight="1" x14ac:dyDescent="0.2">
      <c r="A43" s="43" t="s">
        <v>3375</v>
      </c>
      <c r="B43" s="380" t="s">
        <v>3376</v>
      </c>
      <c r="C43" s="376"/>
      <c r="D43" s="4"/>
      <c r="E43" s="4"/>
      <c r="F43" s="4"/>
      <c r="G43" s="4"/>
      <c r="H43" s="4"/>
      <c r="I43" s="4"/>
      <c r="J43" s="4"/>
      <c r="K43" s="4"/>
      <c r="L43" s="4"/>
      <c r="M43" s="4"/>
      <c r="N43" s="4"/>
      <c r="O43" s="4"/>
      <c r="P43" s="4"/>
      <c r="Q43" s="4"/>
    </row>
    <row r="44" spans="1:17" ht="48" hidden="1" customHeight="1" x14ac:dyDescent="0.2">
      <c r="A44" s="43" t="s">
        <v>3377</v>
      </c>
      <c r="B44" s="380" t="s">
        <v>3378</v>
      </c>
      <c r="C44" s="376"/>
      <c r="D44" s="4"/>
      <c r="E44" s="4"/>
      <c r="F44" s="4"/>
      <c r="G44" s="4"/>
      <c r="H44" s="4"/>
      <c r="I44" s="4"/>
      <c r="J44" s="4"/>
      <c r="K44" s="4"/>
      <c r="L44" s="4"/>
      <c r="M44" s="4"/>
      <c r="N44" s="4"/>
      <c r="O44" s="4"/>
      <c r="P44" s="4"/>
      <c r="Q44" s="4"/>
    </row>
    <row r="45" spans="1:17" ht="57" hidden="1" customHeight="1" x14ac:dyDescent="0.2">
      <c r="A45" s="43" t="s">
        <v>3379</v>
      </c>
      <c r="B45" s="380" t="s">
        <v>3380</v>
      </c>
      <c r="C45" s="376"/>
      <c r="D45" s="4"/>
      <c r="E45" s="4"/>
      <c r="F45" s="4"/>
      <c r="G45" s="4"/>
      <c r="H45" s="4"/>
      <c r="I45" s="4"/>
      <c r="J45" s="4"/>
      <c r="K45" s="4"/>
      <c r="L45" s="4"/>
      <c r="M45" s="4"/>
      <c r="N45" s="4"/>
      <c r="O45" s="4"/>
      <c r="P45" s="4"/>
      <c r="Q45" s="4"/>
    </row>
    <row r="46" spans="1:17" ht="73.5" hidden="1" customHeight="1" x14ac:dyDescent="0.2">
      <c r="A46" s="43" t="s">
        <v>3381</v>
      </c>
      <c r="B46" s="381" t="s">
        <v>3382</v>
      </c>
      <c r="C46" s="376"/>
      <c r="D46" s="41"/>
      <c r="E46" s="4"/>
      <c r="F46" s="4"/>
      <c r="G46" s="4"/>
      <c r="H46" s="4"/>
      <c r="I46" s="4"/>
      <c r="J46" s="4"/>
      <c r="K46" s="4"/>
      <c r="L46" s="4"/>
      <c r="M46" s="4"/>
      <c r="N46" s="4"/>
      <c r="O46" s="4"/>
      <c r="P46" s="4"/>
      <c r="Q46" s="4"/>
    </row>
    <row r="47" spans="1:17" ht="66" hidden="1" customHeight="1" x14ac:dyDescent="0.2">
      <c r="A47" s="48" t="s">
        <v>3383</v>
      </c>
      <c r="B47" s="382" t="s">
        <v>3384</v>
      </c>
      <c r="C47" s="382"/>
      <c r="D47" s="4"/>
      <c r="E47" s="4"/>
      <c r="F47" s="4"/>
      <c r="G47" s="4"/>
      <c r="H47" s="4"/>
      <c r="I47" s="4"/>
      <c r="J47" s="4"/>
      <c r="K47" s="4"/>
      <c r="L47" s="4"/>
      <c r="M47" s="4"/>
      <c r="N47" s="4"/>
      <c r="O47" s="4"/>
      <c r="P47" s="4"/>
      <c r="Q47" s="4"/>
    </row>
    <row r="48" spans="1:17" ht="123.75" customHeight="1" x14ac:dyDescent="0.2">
      <c r="A48" s="269" t="s">
        <v>3385</v>
      </c>
      <c r="B48" s="379" t="s">
        <v>3386</v>
      </c>
      <c r="C48" s="378"/>
      <c r="D48" s="4"/>
      <c r="E48" s="4"/>
      <c r="F48" s="4"/>
      <c r="G48" s="4"/>
      <c r="H48" s="4"/>
      <c r="I48" s="4"/>
      <c r="J48" s="4"/>
      <c r="K48" s="4"/>
      <c r="L48" s="4"/>
      <c r="M48" s="4"/>
      <c r="N48" s="4"/>
      <c r="O48" s="4"/>
      <c r="P48" s="4"/>
      <c r="Q48" s="4"/>
    </row>
    <row r="49" spans="1:17" ht="34.5" customHeight="1" x14ac:dyDescent="0.2">
      <c r="A49" s="269" t="s">
        <v>3387</v>
      </c>
      <c r="B49" s="377" t="s">
        <v>3388</v>
      </c>
      <c r="C49" s="378"/>
      <c r="D49" s="4"/>
      <c r="E49" s="4"/>
      <c r="F49" s="4"/>
      <c r="G49" s="4"/>
      <c r="H49" s="4"/>
      <c r="I49" s="4"/>
      <c r="J49" s="4"/>
      <c r="K49" s="4"/>
      <c r="L49" s="4"/>
      <c r="M49" s="4"/>
      <c r="N49" s="4"/>
      <c r="O49" s="4"/>
      <c r="P49" s="4"/>
      <c r="Q49" s="4"/>
    </row>
    <row r="50" spans="1:17" ht="34.5" customHeight="1" x14ac:dyDescent="0.2">
      <c r="A50" s="269" t="s">
        <v>3389</v>
      </c>
      <c r="B50" s="377" t="s">
        <v>3390</v>
      </c>
      <c r="C50" s="378"/>
      <c r="D50" s="4"/>
      <c r="E50" s="4"/>
      <c r="F50" s="4"/>
      <c r="G50" s="4"/>
      <c r="H50" s="4"/>
      <c r="I50" s="4"/>
      <c r="J50" s="4"/>
      <c r="K50" s="4"/>
      <c r="L50" s="4"/>
      <c r="M50" s="4"/>
      <c r="N50" s="4"/>
      <c r="O50" s="4"/>
      <c r="P50" s="4"/>
      <c r="Q50" s="4"/>
    </row>
    <row r="51" spans="1:17" ht="31.5" customHeight="1" x14ac:dyDescent="0.2">
      <c r="A51" s="311" t="s">
        <v>3391</v>
      </c>
      <c r="B51" s="375"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topLeftCell="A13"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35907</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6710424</v>
      </c>
      <c r="I16" s="172">
        <f>'PR-RAS'!E6</f>
        <v>8499042.629999999</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5897753</v>
      </c>
      <c r="I17" s="172">
        <f>'PR-RAS'!E151</f>
        <v>4907356.04</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274140</v>
      </c>
      <c r="I18" s="172">
        <f>'PR-RAS'!E645</f>
        <v>307913.89999999845</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22201564</v>
      </c>
      <c r="I20" s="175">
        <f>BILANCA!E7</f>
        <v>21224224.770000003</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1635737</v>
      </c>
      <c r="I21" s="177">
        <f>BILANCA!E68</f>
        <v>2305142.23</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3458204</v>
      </c>
      <c r="I22" s="177">
        <f>BILANCA!E176</f>
        <v>507597.72</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20379097</v>
      </c>
      <c r="I23" s="179">
        <f>BILANCA!E237</f>
        <v>23021769.279999997</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1451702</v>
      </c>
      <c r="I24" s="175">
        <f>'RAS-funkcijski'!E5</f>
        <v>1487631.03</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1330472</v>
      </c>
      <c r="I25" s="177">
        <f>'RAS-funkcijski'!E35</f>
        <v>437431.22</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95125</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5142843</v>
      </c>
      <c r="I27" s="177">
        <f>'RAS-funkcijski'!E114</f>
        <v>1105109.3</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12874021</v>
      </c>
      <c r="I28" s="181">
        <f>'RAS-funkcijski'!E141</f>
        <v>5453407.6999999993</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3458203.8</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507597.71999999881</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223025.62</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284572.09999999998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abSelected="1" topLeftCell="A271" zoomScaleNormal="100" workbookViewId="0">
      <selection activeCell="E292" sqref="E29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6710424</v>
      </c>
      <c r="E6" s="53">
        <f>E7+E44+E50+E82+E106+E124+E133+E139</f>
        <v>8499042.629999999</v>
      </c>
      <c r="F6" s="54">
        <f t="shared" ref="F6:F131" si="0">IF(D6&lt;&gt;0,IF(E6/D6&gt;=100,"&gt;&gt;100",E6/D6*100),"-")</f>
        <v>126.65433108250683</v>
      </c>
    </row>
    <row r="7" spans="1:25" ht="12.75" customHeight="1" x14ac:dyDescent="0.2">
      <c r="A7" s="55">
        <v>61</v>
      </c>
      <c r="B7" s="307" t="s">
        <v>57</v>
      </c>
      <c r="C7" s="52" t="s">
        <v>58</v>
      </c>
      <c r="D7" s="53">
        <f t="shared" ref="D7:E7" si="1">D8+D17+D23+D29+D37+D40</f>
        <v>747215</v>
      </c>
      <c r="E7" s="53">
        <f t="shared" si="1"/>
        <v>975190.51</v>
      </c>
      <c r="F7" s="54">
        <f t="shared" si="0"/>
        <v>130.51002857276688</v>
      </c>
    </row>
    <row r="8" spans="1:25" ht="12.75" customHeight="1" x14ac:dyDescent="0.2">
      <c r="A8" s="55">
        <v>611</v>
      </c>
      <c r="B8" s="87" t="s">
        <v>59</v>
      </c>
      <c r="C8" s="52" t="s">
        <v>60</v>
      </c>
      <c r="D8" s="53">
        <f t="shared" ref="D8:E8" si="2">SUM(D9:D14)-D15-D16</f>
        <v>648276</v>
      </c>
      <c r="E8" s="53">
        <f t="shared" si="2"/>
        <v>856455.73</v>
      </c>
      <c r="F8" s="54">
        <f t="shared" si="0"/>
        <v>132.11282385897366</v>
      </c>
    </row>
    <row r="9" spans="1:25" ht="12.75" customHeight="1" x14ac:dyDescent="0.2">
      <c r="A9" s="55">
        <v>6111</v>
      </c>
      <c r="B9" s="87" t="s">
        <v>61</v>
      </c>
      <c r="C9" s="52" t="s">
        <v>62</v>
      </c>
      <c r="D9" s="244">
        <v>796712</v>
      </c>
      <c r="E9" s="244">
        <v>950008.4</v>
      </c>
      <c r="F9" s="54">
        <f t="shared" si="0"/>
        <v>119.24113104860979</v>
      </c>
    </row>
    <row r="10" spans="1:25" ht="12.75" customHeight="1" x14ac:dyDescent="0.2">
      <c r="A10" s="55">
        <v>6112</v>
      </c>
      <c r="B10" s="87" t="s">
        <v>63</v>
      </c>
      <c r="C10" s="52" t="s">
        <v>64</v>
      </c>
      <c r="D10" s="244">
        <v>0</v>
      </c>
      <c r="E10" s="244">
        <v>0</v>
      </c>
      <c r="F10" s="54" t="str">
        <f t="shared" si="0"/>
        <v>-</v>
      </c>
    </row>
    <row r="11" spans="1:25" ht="12.75" customHeight="1" x14ac:dyDescent="0.2">
      <c r="A11" s="55">
        <v>6113</v>
      </c>
      <c r="B11" s="87" t="s">
        <v>65</v>
      </c>
      <c r="C11" s="52" t="s">
        <v>66</v>
      </c>
      <c r="D11" s="244">
        <v>0</v>
      </c>
      <c r="E11" s="244">
        <v>0</v>
      </c>
      <c r="F11" s="54" t="str">
        <f t="shared" si="0"/>
        <v>-</v>
      </c>
    </row>
    <row r="12" spans="1:25" ht="12.75" customHeight="1" x14ac:dyDescent="0.2">
      <c r="A12" s="55">
        <v>6114</v>
      </c>
      <c r="B12" s="87" t="s">
        <v>67</v>
      </c>
      <c r="C12" s="52" t="s">
        <v>68</v>
      </c>
      <c r="D12" s="244">
        <v>0</v>
      </c>
      <c r="E12" s="244">
        <v>0</v>
      </c>
      <c r="F12" s="54" t="str">
        <f t="shared" si="0"/>
        <v>-</v>
      </c>
    </row>
    <row r="13" spans="1:25" ht="12.75" customHeight="1" x14ac:dyDescent="0.2">
      <c r="A13" s="55">
        <v>6115</v>
      </c>
      <c r="B13" s="87" t="s">
        <v>69</v>
      </c>
      <c r="C13" s="52" t="s">
        <v>70</v>
      </c>
      <c r="D13" s="244">
        <v>67905</v>
      </c>
      <c r="E13" s="244">
        <v>113746.76</v>
      </c>
      <c r="F13" s="54">
        <f t="shared" si="0"/>
        <v>167.50866651940211</v>
      </c>
    </row>
    <row r="14" spans="1:25" ht="12.75" customHeight="1" x14ac:dyDescent="0.2">
      <c r="A14" s="55">
        <v>6116</v>
      </c>
      <c r="B14" s="87" t="s">
        <v>71</v>
      </c>
      <c r="C14" s="52" t="s">
        <v>72</v>
      </c>
      <c r="D14" s="244">
        <v>0</v>
      </c>
      <c r="E14" s="244">
        <v>0</v>
      </c>
      <c r="F14" s="54" t="str">
        <f t="shared" si="0"/>
        <v>-</v>
      </c>
    </row>
    <row r="15" spans="1:25" ht="12.75" customHeight="1" x14ac:dyDescent="0.2">
      <c r="A15" s="55">
        <v>6117</v>
      </c>
      <c r="B15" s="87" t="s">
        <v>73</v>
      </c>
      <c r="C15" s="52" t="s">
        <v>74</v>
      </c>
      <c r="D15" s="244">
        <v>216341</v>
      </c>
      <c r="E15" s="244">
        <v>207299.43</v>
      </c>
      <c r="F15" s="54">
        <f t="shared" si="0"/>
        <v>95.820685861672089</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89688</v>
      </c>
      <c r="E23" s="53">
        <f t="shared" si="4"/>
        <v>95668.54</v>
      </c>
      <c r="F23" s="54">
        <f t="shared" si="0"/>
        <v>106.66816073499241</v>
      </c>
    </row>
    <row r="24" spans="1:6" ht="12.75" customHeight="1" x14ac:dyDescent="0.2">
      <c r="A24" s="55">
        <v>6131</v>
      </c>
      <c r="B24" s="87" t="s">
        <v>91</v>
      </c>
      <c r="C24" s="52" t="s">
        <v>92</v>
      </c>
      <c r="D24" s="244">
        <v>0</v>
      </c>
      <c r="E24" s="244">
        <v>0</v>
      </c>
      <c r="F24" s="54" t="str">
        <f t="shared" si="0"/>
        <v>-</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89688</v>
      </c>
      <c r="E27" s="244">
        <v>95668.54</v>
      </c>
      <c r="F27" s="54">
        <f t="shared" si="0"/>
        <v>106.66816073499241</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9251</v>
      </c>
      <c r="E29" s="53">
        <f t="shared" si="5"/>
        <v>23066.240000000002</v>
      </c>
      <c r="F29" s="54">
        <f t="shared" si="0"/>
        <v>249.33780131877637</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8570</v>
      </c>
      <c r="E31" s="244">
        <v>18462.650000000001</v>
      </c>
      <c r="F31" s="54">
        <f t="shared" si="0"/>
        <v>215.43348891481915</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681</v>
      </c>
      <c r="E33" s="244">
        <v>4603.59</v>
      </c>
      <c r="F33" s="54">
        <f t="shared" si="0"/>
        <v>676.00440528634363</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4" x14ac:dyDescent="0.2">
      <c r="A50" s="55">
        <v>63</v>
      </c>
      <c r="B50" s="88" t="s">
        <v>143</v>
      </c>
      <c r="C50" s="52" t="s">
        <v>144</v>
      </c>
      <c r="D50" s="53">
        <f>D51+D54+D59+D62+D65+D68+D71+D74+D77</f>
        <v>5092206</v>
      </c>
      <c r="E50" s="53">
        <f>E51+E54+E59+E62+E65+E68+E71+E74+E77</f>
        <v>5884379.7199999997</v>
      </c>
      <c r="F50" s="54">
        <f t="shared" si="0"/>
        <v>115.55659217242977</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0</v>
      </c>
      <c r="E57" s="244">
        <v>0</v>
      </c>
      <c r="F57" s="54" t="str">
        <f t="shared" si="0"/>
        <v>-</v>
      </c>
    </row>
    <row r="58" spans="1:6" ht="12.75" customHeight="1" x14ac:dyDescent="0.2">
      <c r="A58" s="55">
        <v>6324</v>
      </c>
      <c r="B58" s="88" t="s">
        <v>159</v>
      </c>
      <c r="C58" s="52" t="s">
        <v>160</v>
      </c>
      <c r="D58" s="244">
        <v>0</v>
      </c>
      <c r="E58" s="244">
        <v>0</v>
      </c>
      <c r="F58" s="54" t="str">
        <f t="shared" si="0"/>
        <v>-</v>
      </c>
    </row>
    <row r="59" spans="1:6" ht="24" x14ac:dyDescent="0.2">
      <c r="A59" s="55">
        <v>633</v>
      </c>
      <c r="B59" s="88" t="s">
        <v>161</v>
      </c>
      <c r="C59" s="52" t="s">
        <v>162</v>
      </c>
      <c r="D59" s="53">
        <f t="shared" ref="D59:E59" si="12">SUM(D60:D61)</f>
        <v>2842756</v>
      </c>
      <c r="E59" s="53">
        <f t="shared" si="12"/>
        <v>2449092.04</v>
      </c>
      <c r="F59" s="54">
        <f t="shared" si="0"/>
        <v>86.152031338602399</v>
      </c>
    </row>
    <row r="60" spans="1:6" ht="24" x14ac:dyDescent="0.2">
      <c r="A60" s="55">
        <v>6331</v>
      </c>
      <c r="B60" s="88" t="s">
        <v>163</v>
      </c>
      <c r="C60" s="52" t="s">
        <v>164</v>
      </c>
      <c r="D60" s="244">
        <v>2146530</v>
      </c>
      <c r="E60" s="244">
        <v>2249092.04</v>
      </c>
      <c r="F60" s="54">
        <f t="shared" si="0"/>
        <v>104.778038974531</v>
      </c>
    </row>
    <row r="61" spans="1:6" ht="24" x14ac:dyDescent="0.2">
      <c r="A61" s="55">
        <v>6332</v>
      </c>
      <c r="B61" s="88" t="s">
        <v>165</v>
      </c>
      <c r="C61" s="52" t="s">
        <v>166</v>
      </c>
      <c r="D61" s="244">
        <v>696226</v>
      </c>
      <c r="E61" s="244">
        <v>200000</v>
      </c>
      <c r="F61" s="54">
        <f t="shared" si="0"/>
        <v>28.726304389666574</v>
      </c>
    </row>
    <row r="62" spans="1:6" ht="12.75" customHeight="1" x14ac:dyDescent="0.2">
      <c r="A62" s="55">
        <v>634</v>
      </c>
      <c r="B62" s="87" t="s">
        <v>167</v>
      </c>
      <c r="C62" s="52" t="s">
        <v>168</v>
      </c>
      <c r="D62" s="53">
        <f t="shared" ref="D62:E62" si="13">SUM(D63:D64)</f>
        <v>131580</v>
      </c>
      <c r="E62" s="53">
        <f t="shared" si="13"/>
        <v>34333.86</v>
      </c>
      <c r="F62" s="54">
        <f t="shared" si="0"/>
        <v>26.093524851801185</v>
      </c>
    </row>
    <row r="63" spans="1:6" ht="12.75" customHeight="1" x14ac:dyDescent="0.2">
      <c r="A63" s="55">
        <v>6341</v>
      </c>
      <c r="B63" s="87" t="s">
        <v>169</v>
      </c>
      <c r="C63" s="52" t="s">
        <v>170</v>
      </c>
      <c r="D63" s="244">
        <v>131580</v>
      </c>
      <c r="E63" s="244">
        <v>34333.86</v>
      </c>
      <c r="F63" s="54">
        <f t="shared" si="0"/>
        <v>26.093524851801185</v>
      </c>
    </row>
    <row r="64" spans="1:6" ht="12.75" customHeight="1" x14ac:dyDescent="0.2">
      <c r="A64" s="55">
        <v>6342</v>
      </c>
      <c r="B64" s="87" t="s">
        <v>171</v>
      </c>
      <c r="C64" s="52" t="s">
        <v>172</v>
      </c>
      <c r="D64" s="244">
        <v>0</v>
      </c>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v>0</v>
      </c>
      <c r="F66" s="54" t="str">
        <f t="shared" si="0"/>
        <v>-</v>
      </c>
    </row>
    <row r="67" spans="1:6" ht="12.75" customHeight="1" x14ac:dyDescent="0.2">
      <c r="A67" s="55">
        <v>6352</v>
      </c>
      <c r="B67" s="87" t="s">
        <v>177</v>
      </c>
      <c r="C67" s="52" t="s">
        <v>178</v>
      </c>
      <c r="D67" s="244">
        <v>0</v>
      </c>
      <c r="E67" s="244">
        <v>0</v>
      </c>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v>0</v>
      </c>
      <c r="F69" s="54" t="str">
        <f t="shared" si="0"/>
        <v>-</v>
      </c>
    </row>
    <row r="70" spans="1:6" ht="24" x14ac:dyDescent="0.2">
      <c r="A70" s="55" t="s">
        <v>183</v>
      </c>
      <c r="B70" s="87" t="s">
        <v>184</v>
      </c>
      <c r="C70" s="52" t="s">
        <v>183</v>
      </c>
      <c r="D70" s="244">
        <v>0</v>
      </c>
      <c r="E70" s="244">
        <v>0</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2117870</v>
      </c>
      <c r="E74" s="53">
        <f t="shared" si="17"/>
        <v>3400953.82</v>
      </c>
      <c r="F74" s="54">
        <f t="shared" si="0"/>
        <v>160.58369116140273</v>
      </c>
    </row>
    <row r="75" spans="1:6" ht="12.75" customHeight="1" x14ac:dyDescent="0.2">
      <c r="A75" s="55" t="s">
        <v>193</v>
      </c>
      <c r="B75" s="87" t="s">
        <v>194</v>
      </c>
      <c r="C75" s="52" t="s">
        <v>193</v>
      </c>
      <c r="D75" s="244">
        <v>2117870</v>
      </c>
      <c r="E75" s="244">
        <v>1085829.96</v>
      </c>
      <c r="F75" s="54">
        <f t="shared" si="0"/>
        <v>51.269906084887175</v>
      </c>
    </row>
    <row r="76" spans="1:6" ht="12.75" customHeight="1" x14ac:dyDescent="0.2">
      <c r="A76" s="55" t="s">
        <v>195</v>
      </c>
      <c r="B76" s="87" t="s">
        <v>196</v>
      </c>
      <c r="C76" s="52" t="s">
        <v>195</v>
      </c>
      <c r="D76" s="244">
        <v>0</v>
      </c>
      <c r="E76" s="244">
        <v>2315123.86</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v>0</v>
      </c>
      <c r="F78" s="54" t="str">
        <f t="shared" si="0"/>
        <v>-</v>
      </c>
    </row>
    <row r="79" spans="1:6" ht="12.75" customHeight="1" x14ac:dyDescent="0.2">
      <c r="A79" s="55">
        <v>6392</v>
      </c>
      <c r="B79" s="87" t="s">
        <v>201</v>
      </c>
      <c r="C79" s="52" t="s">
        <v>202</v>
      </c>
      <c r="D79" s="244">
        <v>0</v>
      </c>
      <c r="E79" s="244">
        <v>0</v>
      </c>
      <c r="F79" s="54" t="str">
        <f t="shared" si="0"/>
        <v>-</v>
      </c>
    </row>
    <row r="80" spans="1:6" ht="24" x14ac:dyDescent="0.2">
      <c r="A80" s="55">
        <v>6393</v>
      </c>
      <c r="B80" s="87" t="s">
        <v>203</v>
      </c>
      <c r="C80" s="52" t="s">
        <v>204</v>
      </c>
      <c r="D80" s="244">
        <v>0</v>
      </c>
      <c r="E80" s="244">
        <v>0</v>
      </c>
      <c r="F80" s="54" t="str">
        <f t="shared" si="0"/>
        <v>-</v>
      </c>
    </row>
    <row r="81" spans="1:6" ht="24"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764249</v>
      </c>
      <c r="E82" s="53">
        <f t="shared" si="19"/>
        <v>1201148.49</v>
      </c>
      <c r="F82" s="54">
        <f t="shared" si="0"/>
        <v>157.1671654133666</v>
      </c>
    </row>
    <row r="83" spans="1:6" ht="12.75" customHeight="1" x14ac:dyDescent="0.2">
      <c r="A83" s="55">
        <v>641</v>
      </c>
      <c r="B83" s="87" t="s">
        <v>209</v>
      </c>
      <c r="C83" s="52" t="s">
        <v>210</v>
      </c>
      <c r="D83" s="53">
        <f t="shared" ref="D83:E83" si="20">SUM(D84:D90)</f>
        <v>355</v>
      </c>
      <c r="E83" s="53">
        <f t="shared" si="20"/>
        <v>3.05</v>
      </c>
      <c r="F83" s="54">
        <f t="shared" si="0"/>
        <v>0.85915492957746487</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355</v>
      </c>
      <c r="E85" s="244">
        <v>3.05</v>
      </c>
      <c r="F85" s="54">
        <f t="shared" si="0"/>
        <v>0.85915492957746487</v>
      </c>
    </row>
    <row r="86" spans="1:6" ht="12.75" customHeight="1" x14ac:dyDescent="0.2">
      <c r="A86" s="55">
        <v>6414</v>
      </c>
      <c r="B86" s="87" t="s">
        <v>215</v>
      </c>
      <c r="C86" s="52" t="s">
        <v>216</v>
      </c>
      <c r="D86" s="244">
        <v>0</v>
      </c>
      <c r="E86" s="244">
        <v>0</v>
      </c>
      <c r="F86" s="54" t="str">
        <f t="shared" si="0"/>
        <v>-</v>
      </c>
    </row>
    <row r="87" spans="1:6" ht="12.75" customHeight="1" x14ac:dyDescent="0.2">
      <c r="A87" s="55">
        <v>6415</v>
      </c>
      <c r="B87" s="87" t="s">
        <v>217</v>
      </c>
      <c r="C87" s="52" t="s">
        <v>218</v>
      </c>
      <c r="D87" s="244">
        <v>0</v>
      </c>
      <c r="E87" s="244">
        <v>0</v>
      </c>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763894</v>
      </c>
      <c r="E91" s="53">
        <f t="shared" si="21"/>
        <v>1201145.44</v>
      </c>
      <c r="F91" s="54">
        <f t="shared" si="0"/>
        <v>157.23980552275577</v>
      </c>
    </row>
    <row r="92" spans="1:6" ht="12.75" customHeight="1" x14ac:dyDescent="0.2">
      <c r="A92" s="55">
        <v>6421</v>
      </c>
      <c r="B92" s="87" t="s">
        <v>227</v>
      </c>
      <c r="C92" s="52" t="s">
        <v>228</v>
      </c>
      <c r="D92" s="244">
        <v>187132</v>
      </c>
      <c r="E92" s="244">
        <v>376082.7</v>
      </c>
      <c r="F92" s="54">
        <f t="shared" si="0"/>
        <v>200.97188081140587</v>
      </c>
    </row>
    <row r="93" spans="1:6" ht="12.75" customHeight="1" x14ac:dyDescent="0.2">
      <c r="A93" s="55">
        <v>6422</v>
      </c>
      <c r="B93" s="87" t="s">
        <v>229</v>
      </c>
      <c r="C93" s="52" t="s">
        <v>230</v>
      </c>
      <c r="D93" s="244">
        <v>574174</v>
      </c>
      <c r="E93" s="244">
        <v>762766.24</v>
      </c>
      <c r="F93" s="54">
        <f t="shared" si="0"/>
        <v>132.84583418963589</v>
      </c>
    </row>
    <row r="94" spans="1:6" ht="12.75" customHeight="1" x14ac:dyDescent="0.2">
      <c r="A94" s="55">
        <v>6423</v>
      </c>
      <c r="B94" s="87" t="s">
        <v>231</v>
      </c>
      <c r="C94" s="52" t="s">
        <v>232</v>
      </c>
      <c r="D94" s="244">
        <v>0</v>
      </c>
      <c r="E94" s="244">
        <v>45620</v>
      </c>
      <c r="F94" s="54" t="str">
        <f t="shared" si="0"/>
        <v>-</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2588</v>
      </c>
      <c r="E97" s="244">
        <v>16676.5</v>
      </c>
      <c r="F97" s="54">
        <f t="shared" si="0"/>
        <v>644.37789799072652</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v>0</v>
      </c>
      <c r="F99" s="54" t="str">
        <f t="shared" si="0"/>
        <v>-</v>
      </c>
    </row>
    <row r="100" spans="1:6" ht="24" x14ac:dyDescent="0.2">
      <c r="A100" s="55">
        <v>6432</v>
      </c>
      <c r="B100" s="234" t="s">
        <v>243</v>
      </c>
      <c r="C100" s="52" t="s">
        <v>244</v>
      </c>
      <c r="D100" s="244">
        <v>0</v>
      </c>
      <c r="E100" s="244">
        <v>0</v>
      </c>
      <c r="F100" s="54" t="str">
        <f t="shared" si="0"/>
        <v>-</v>
      </c>
    </row>
    <row r="101" spans="1:6" ht="24" x14ac:dyDescent="0.2">
      <c r="A101" s="55">
        <v>6433</v>
      </c>
      <c r="B101" s="234" t="s">
        <v>245</v>
      </c>
      <c r="C101" s="52" t="s">
        <v>246</v>
      </c>
      <c r="D101" s="244">
        <v>0</v>
      </c>
      <c r="E101" s="244">
        <v>0</v>
      </c>
      <c r="F101" s="54" t="str">
        <f t="shared" si="0"/>
        <v>-</v>
      </c>
    </row>
    <row r="102" spans="1:6" ht="24" x14ac:dyDescent="0.2">
      <c r="A102" s="55">
        <v>6434</v>
      </c>
      <c r="B102" s="87" t="s">
        <v>247</v>
      </c>
      <c r="C102" s="52" t="s">
        <v>248</v>
      </c>
      <c r="D102" s="244">
        <v>0</v>
      </c>
      <c r="E102" s="244">
        <v>0</v>
      </c>
      <c r="F102" s="54" t="str">
        <f t="shared" si="0"/>
        <v>-</v>
      </c>
    </row>
    <row r="103" spans="1:6" ht="24" x14ac:dyDescent="0.2">
      <c r="A103" s="55">
        <v>6435</v>
      </c>
      <c r="B103" s="234" t="s">
        <v>249</v>
      </c>
      <c r="C103" s="52" t="s">
        <v>250</v>
      </c>
      <c r="D103" s="244">
        <v>0</v>
      </c>
      <c r="E103" s="244">
        <v>0</v>
      </c>
      <c r="F103" s="54" t="str">
        <f t="shared" si="0"/>
        <v>-</v>
      </c>
    </row>
    <row r="104" spans="1:6" ht="24"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4" x14ac:dyDescent="0.2">
      <c r="A106" s="55">
        <v>65</v>
      </c>
      <c r="B106" s="87" t="s">
        <v>255</v>
      </c>
      <c r="C106" s="52" t="s">
        <v>256</v>
      </c>
      <c r="D106" s="53">
        <f t="shared" ref="D106:E106" si="23">D107+D112+D120</f>
        <v>95947</v>
      </c>
      <c r="E106" s="53">
        <f t="shared" si="23"/>
        <v>418595.04000000004</v>
      </c>
      <c r="F106" s="54">
        <f t="shared" si="0"/>
        <v>436.27736145997272</v>
      </c>
    </row>
    <row r="107" spans="1:6" ht="12.75" customHeight="1" x14ac:dyDescent="0.2">
      <c r="A107" s="55">
        <v>651</v>
      </c>
      <c r="B107" s="87" t="s">
        <v>257</v>
      </c>
      <c r="C107" s="52" t="s">
        <v>258</v>
      </c>
      <c r="D107" s="53">
        <f t="shared" ref="D107:E107" si="24">SUM(D108:D111)</f>
        <v>26</v>
      </c>
      <c r="E107" s="53">
        <f t="shared" si="24"/>
        <v>0</v>
      </c>
      <c r="F107" s="54">
        <f t="shared" si="0"/>
        <v>0</v>
      </c>
    </row>
    <row r="108" spans="1:6" ht="12.75" customHeight="1" x14ac:dyDescent="0.2">
      <c r="A108" s="55">
        <v>6511</v>
      </c>
      <c r="B108" s="87" t="s">
        <v>259</v>
      </c>
      <c r="C108" s="52" t="s">
        <v>260</v>
      </c>
      <c r="D108" s="244">
        <v>0</v>
      </c>
      <c r="E108" s="244">
        <v>0</v>
      </c>
      <c r="F108" s="54" t="str">
        <f t="shared" si="0"/>
        <v>-</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26</v>
      </c>
      <c r="E110" s="244">
        <v>0</v>
      </c>
      <c r="F110" s="54">
        <f t="shared" si="0"/>
        <v>0</v>
      </c>
    </row>
    <row r="111" spans="1:6" ht="12.75" customHeight="1" x14ac:dyDescent="0.2">
      <c r="A111" s="55">
        <v>6514</v>
      </c>
      <c r="B111" s="87" t="s">
        <v>265</v>
      </c>
      <c r="C111" s="52" t="s">
        <v>266</v>
      </c>
      <c r="D111" s="244">
        <v>0</v>
      </c>
      <c r="E111" s="244">
        <v>0</v>
      </c>
      <c r="F111" s="54" t="str">
        <f t="shared" si="0"/>
        <v>-</v>
      </c>
    </row>
    <row r="112" spans="1:6" ht="12.75" customHeight="1" x14ac:dyDescent="0.2">
      <c r="A112" s="55">
        <v>652</v>
      </c>
      <c r="B112" s="87" t="s">
        <v>267</v>
      </c>
      <c r="C112" s="52" t="s">
        <v>268</v>
      </c>
      <c r="D112" s="53">
        <f t="shared" ref="D112:E112" si="25">SUM(D113:D119)</f>
        <v>22728</v>
      </c>
      <c r="E112" s="53">
        <f t="shared" si="25"/>
        <v>368097.73000000004</v>
      </c>
      <c r="F112" s="54">
        <f t="shared" si="0"/>
        <v>1619.5781854980642</v>
      </c>
    </row>
    <row r="113" spans="1:6" ht="12.75" customHeight="1" x14ac:dyDescent="0.2">
      <c r="A113" s="55">
        <v>6521</v>
      </c>
      <c r="B113" s="87" t="s">
        <v>269</v>
      </c>
      <c r="C113" s="52" t="s">
        <v>270</v>
      </c>
      <c r="D113" s="244">
        <v>0</v>
      </c>
      <c r="E113" s="244">
        <v>0</v>
      </c>
      <c r="F113" s="54" t="str">
        <f t="shared" si="0"/>
        <v>-</v>
      </c>
    </row>
    <row r="114" spans="1:6" ht="12.75" customHeight="1" x14ac:dyDescent="0.2">
      <c r="A114" s="55">
        <v>6522</v>
      </c>
      <c r="B114" s="87" t="s">
        <v>271</v>
      </c>
      <c r="C114" s="52" t="s">
        <v>272</v>
      </c>
      <c r="D114" s="244">
        <v>496</v>
      </c>
      <c r="E114" s="244">
        <v>593.37</v>
      </c>
      <c r="F114" s="54">
        <f t="shared" si="0"/>
        <v>119.63104838709677</v>
      </c>
    </row>
    <row r="115" spans="1:6" ht="12.75" customHeight="1" x14ac:dyDescent="0.2">
      <c r="A115" s="55">
        <v>6524</v>
      </c>
      <c r="B115" s="87" t="s">
        <v>273</v>
      </c>
      <c r="C115" s="52" t="s">
        <v>274</v>
      </c>
      <c r="D115" s="244">
        <v>14653</v>
      </c>
      <c r="E115" s="244">
        <v>1549.21</v>
      </c>
      <c r="F115" s="54">
        <f t="shared" si="0"/>
        <v>10.572647239473145</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7579</v>
      </c>
      <c r="E117" s="244">
        <v>365955.15</v>
      </c>
      <c r="F117" s="54">
        <f t="shared" si="0"/>
        <v>4828.5413642960821</v>
      </c>
    </row>
    <row r="118" spans="1:6" ht="12.75" customHeight="1" x14ac:dyDescent="0.2">
      <c r="A118" s="55">
        <v>6527</v>
      </c>
      <c r="B118" s="87" t="s">
        <v>279</v>
      </c>
      <c r="C118" s="52" t="s">
        <v>280</v>
      </c>
      <c r="D118" s="244">
        <v>0</v>
      </c>
      <c r="E118" s="244">
        <v>0</v>
      </c>
      <c r="F118" s="54" t="str">
        <f t="shared" si="0"/>
        <v>-</v>
      </c>
    </row>
    <row r="119" spans="1:6" ht="24"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73193</v>
      </c>
      <c r="E120" s="53">
        <f t="shared" si="26"/>
        <v>50497.31</v>
      </c>
      <c r="F120" s="54">
        <f t="shared" si="0"/>
        <v>68.991993769896027</v>
      </c>
    </row>
    <row r="121" spans="1:6" ht="12.75" customHeight="1" x14ac:dyDescent="0.2">
      <c r="A121" s="55">
        <v>6531</v>
      </c>
      <c r="B121" s="87" t="s">
        <v>285</v>
      </c>
      <c r="C121" s="52" t="s">
        <v>286</v>
      </c>
      <c r="D121" s="244">
        <v>73193</v>
      </c>
      <c r="E121" s="244">
        <v>10235.14</v>
      </c>
      <c r="F121" s="54">
        <f t="shared" si="0"/>
        <v>13.9837689396527</v>
      </c>
    </row>
    <row r="122" spans="1:6" ht="12.75" customHeight="1" x14ac:dyDescent="0.2">
      <c r="A122" s="55">
        <v>6532</v>
      </c>
      <c r="B122" s="87" t="s">
        <v>287</v>
      </c>
      <c r="C122" s="52" t="s">
        <v>288</v>
      </c>
      <c r="D122" s="244">
        <v>0</v>
      </c>
      <c r="E122" s="244">
        <v>40262.17</v>
      </c>
      <c r="F122" s="54" t="str">
        <f t="shared" si="0"/>
        <v>-</v>
      </c>
    </row>
    <row r="123" spans="1:6" ht="12.75" customHeight="1" x14ac:dyDescent="0.2">
      <c r="A123" s="55">
        <v>6533</v>
      </c>
      <c r="B123" s="87" t="s">
        <v>289</v>
      </c>
      <c r="C123" s="52" t="s">
        <v>290</v>
      </c>
      <c r="D123" s="244">
        <v>0</v>
      </c>
      <c r="E123" s="244">
        <v>0</v>
      </c>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0</v>
      </c>
      <c r="E127" s="244">
        <v>0</v>
      </c>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v>0</v>
      </c>
      <c r="F129" s="54" t="str">
        <f t="shared" si="0"/>
        <v>-</v>
      </c>
    </row>
    <row r="130" spans="1:6" ht="12.75" customHeight="1" x14ac:dyDescent="0.2">
      <c r="A130" s="55">
        <v>6632</v>
      </c>
      <c r="B130" s="234" t="s">
        <v>303</v>
      </c>
      <c r="C130" s="52" t="s">
        <v>304</v>
      </c>
      <c r="D130" s="244">
        <v>0</v>
      </c>
      <c r="E130" s="244">
        <v>0</v>
      </c>
      <c r="F130" s="54" t="str">
        <f t="shared" si="0"/>
        <v>-</v>
      </c>
    </row>
    <row r="131" spans="1:6" ht="24" x14ac:dyDescent="0.2">
      <c r="A131" s="55" t="s">
        <v>305</v>
      </c>
      <c r="B131" s="234" t="s">
        <v>306</v>
      </c>
      <c r="C131" s="56" t="s">
        <v>305</v>
      </c>
      <c r="D131" s="244">
        <v>0</v>
      </c>
      <c r="E131" s="244">
        <v>0</v>
      </c>
      <c r="F131" s="54" t="str">
        <f t="shared" si="0"/>
        <v>-</v>
      </c>
    </row>
    <row r="132" spans="1:6" ht="24" x14ac:dyDescent="0.2">
      <c r="A132" s="55" t="s">
        <v>307</v>
      </c>
      <c r="B132" s="234" t="s">
        <v>308</v>
      </c>
      <c r="C132" s="56" t="s">
        <v>307</v>
      </c>
      <c r="D132" s="244">
        <v>0</v>
      </c>
      <c r="E132" s="244">
        <v>0</v>
      </c>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v>0</v>
      </c>
      <c r="F135" s="54" t="str">
        <f t="shared" si="31"/>
        <v>-</v>
      </c>
    </row>
    <row r="136" spans="1:6" ht="24" x14ac:dyDescent="0.2">
      <c r="A136" s="55">
        <v>6712</v>
      </c>
      <c r="B136" s="234" t="s">
        <v>315</v>
      </c>
      <c r="C136" s="52" t="s">
        <v>316</v>
      </c>
      <c r="D136" s="244">
        <v>0</v>
      </c>
      <c r="E136" s="244">
        <v>0</v>
      </c>
      <c r="F136" s="54" t="str">
        <f t="shared" si="31"/>
        <v>-</v>
      </c>
    </row>
    <row r="137" spans="1:6" ht="24"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0</v>
      </c>
      <c r="E138" s="244">
        <v>0</v>
      </c>
      <c r="F138" s="54" t="str">
        <f t="shared" si="31"/>
        <v>-</v>
      </c>
    </row>
    <row r="139" spans="1:6" ht="12.75" customHeight="1" x14ac:dyDescent="0.2">
      <c r="A139" s="55">
        <v>68</v>
      </c>
      <c r="B139" s="87" t="s">
        <v>321</v>
      </c>
      <c r="C139" s="52" t="s">
        <v>322</v>
      </c>
      <c r="D139" s="53">
        <f t="shared" ref="D139:E139" si="33">D140+D150</f>
        <v>10807</v>
      </c>
      <c r="E139" s="53">
        <f t="shared" si="33"/>
        <v>19728.87</v>
      </c>
      <c r="F139" s="54">
        <f t="shared" si="31"/>
        <v>182.55639863051724</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0</v>
      </c>
      <c r="E149" s="244">
        <v>0</v>
      </c>
      <c r="F149" s="54" t="str">
        <f t="shared" si="31"/>
        <v>-</v>
      </c>
    </row>
    <row r="150" spans="1:6" ht="12.75" customHeight="1" x14ac:dyDescent="0.2">
      <c r="A150" s="55">
        <v>683</v>
      </c>
      <c r="B150" s="87" t="s">
        <v>343</v>
      </c>
      <c r="C150" s="52" t="s">
        <v>344</v>
      </c>
      <c r="D150" s="244">
        <v>10807</v>
      </c>
      <c r="E150" s="244">
        <v>19728.87</v>
      </c>
      <c r="F150" s="54">
        <f t="shared" si="31"/>
        <v>182.55639863051724</v>
      </c>
    </row>
    <row r="151" spans="1:6" ht="12.75" customHeight="1" x14ac:dyDescent="0.2">
      <c r="A151" s="55">
        <v>3</v>
      </c>
      <c r="B151" s="87" t="s">
        <v>345</v>
      </c>
      <c r="C151" s="52" t="s">
        <v>53</v>
      </c>
      <c r="D151" s="53">
        <f t="shared" ref="D151:E151" si="35">D152+D163+D196+D215+D224+D252+D263</f>
        <v>5897753</v>
      </c>
      <c r="E151" s="53">
        <f t="shared" si="35"/>
        <v>4907356.04</v>
      </c>
      <c r="F151" s="54">
        <f t="shared" si="31"/>
        <v>83.207215358120294</v>
      </c>
    </row>
    <row r="152" spans="1:6" ht="12.75" customHeight="1" x14ac:dyDescent="0.2">
      <c r="A152" s="55">
        <v>31</v>
      </c>
      <c r="B152" s="87" t="s">
        <v>346</v>
      </c>
      <c r="C152" s="52" t="s">
        <v>347</v>
      </c>
      <c r="D152" s="53">
        <f t="shared" ref="D152:E152" si="36">D153+D158+D159</f>
        <v>2820890</v>
      </c>
      <c r="E152" s="53">
        <f t="shared" si="36"/>
        <v>1633050.37</v>
      </c>
      <c r="F152" s="54">
        <f t="shared" si="31"/>
        <v>57.891316924800329</v>
      </c>
    </row>
    <row r="153" spans="1:6" ht="12.75" customHeight="1" x14ac:dyDescent="0.2">
      <c r="A153" s="55">
        <v>311</v>
      </c>
      <c r="B153" s="87" t="s">
        <v>348</v>
      </c>
      <c r="C153" s="52" t="s">
        <v>349</v>
      </c>
      <c r="D153" s="53">
        <f t="shared" ref="D153:E153" si="37">SUM(D154:D157)</f>
        <v>2418217</v>
      </c>
      <c r="E153" s="53">
        <f t="shared" si="37"/>
        <v>1384601.8</v>
      </c>
      <c r="F153" s="54">
        <f t="shared" si="31"/>
        <v>57.257136146177125</v>
      </c>
    </row>
    <row r="154" spans="1:6" ht="12.75" customHeight="1" x14ac:dyDescent="0.2">
      <c r="A154" s="55">
        <v>3111</v>
      </c>
      <c r="B154" s="87" t="s">
        <v>350</v>
      </c>
      <c r="C154" s="52" t="s">
        <v>351</v>
      </c>
      <c r="D154" s="244">
        <v>2418217</v>
      </c>
      <c r="E154" s="244">
        <v>1384601.8</v>
      </c>
      <c r="F154" s="54">
        <f t="shared" si="31"/>
        <v>57.257136146177125</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v>0</v>
      </c>
      <c r="E156" s="244">
        <v>0</v>
      </c>
      <c r="F156" s="54" t="str">
        <f t="shared" si="31"/>
        <v>-</v>
      </c>
    </row>
    <row r="157" spans="1:6" ht="12.75" customHeight="1" x14ac:dyDescent="0.2">
      <c r="A157" s="55">
        <v>3114</v>
      </c>
      <c r="B157" s="87" t="s">
        <v>356</v>
      </c>
      <c r="C157" s="52" t="s">
        <v>357</v>
      </c>
      <c r="D157" s="244">
        <v>0</v>
      </c>
      <c r="E157" s="244">
        <v>0</v>
      </c>
      <c r="F157" s="54" t="str">
        <f t="shared" si="31"/>
        <v>-</v>
      </c>
    </row>
    <row r="158" spans="1:6" ht="12.75" customHeight="1" x14ac:dyDescent="0.2">
      <c r="A158" s="55">
        <v>312</v>
      </c>
      <c r="B158" s="87" t="s">
        <v>358</v>
      </c>
      <c r="C158" s="52" t="s">
        <v>359</v>
      </c>
      <c r="D158" s="244">
        <v>14000</v>
      </c>
      <c r="E158" s="244">
        <v>20500</v>
      </c>
      <c r="F158" s="54">
        <f t="shared" si="31"/>
        <v>146.42857142857142</v>
      </c>
    </row>
    <row r="159" spans="1:6" ht="12.75" customHeight="1" x14ac:dyDescent="0.2">
      <c r="A159" s="55">
        <v>313</v>
      </c>
      <c r="B159" s="87" t="s">
        <v>360</v>
      </c>
      <c r="C159" s="52" t="s">
        <v>361</v>
      </c>
      <c r="D159" s="53">
        <f t="shared" ref="D159:E159" si="38">SUM(D160:D162)</f>
        <v>388673</v>
      </c>
      <c r="E159" s="53">
        <f t="shared" si="38"/>
        <v>227948.57</v>
      </c>
      <c r="F159" s="54">
        <f t="shared" si="31"/>
        <v>58.647904536718528</v>
      </c>
    </row>
    <row r="160" spans="1:6" ht="12.75" customHeight="1" x14ac:dyDescent="0.2">
      <c r="A160" s="55">
        <v>3131</v>
      </c>
      <c r="B160" s="87" t="s">
        <v>139</v>
      </c>
      <c r="C160" s="52" t="s">
        <v>362</v>
      </c>
      <c r="D160" s="244">
        <v>0</v>
      </c>
      <c r="E160" s="244">
        <v>0</v>
      </c>
      <c r="F160" s="54" t="str">
        <f t="shared" si="31"/>
        <v>-</v>
      </c>
    </row>
    <row r="161" spans="1:6" ht="12.75" customHeight="1" x14ac:dyDescent="0.2">
      <c r="A161" s="55">
        <v>3132</v>
      </c>
      <c r="B161" s="87" t="s">
        <v>363</v>
      </c>
      <c r="C161" s="52" t="s">
        <v>364</v>
      </c>
      <c r="D161" s="244">
        <v>388673</v>
      </c>
      <c r="E161" s="244">
        <v>227948.57</v>
      </c>
      <c r="F161" s="54">
        <f t="shared" si="31"/>
        <v>58.647904536718528</v>
      </c>
    </row>
    <row r="162" spans="1:6" ht="12.75" customHeight="1" x14ac:dyDescent="0.2">
      <c r="A162" s="55">
        <v>3133</v>
      </c>
      <c r="B162" s="87" t="s">
        <v>365</v>
      </c>
      <c r="C162" s="52" t="s">
        <v>366</v>
      </c>
      <c r="D162" s="244">
        <v>0</v>
      </c>
      <c r="E162" s="244">
        <v>0</v>
      </c>
      <c r="F162" s="54" t="str">
        <f t="shared" si="31"/>
        <v>-</v>
      </c>
    </row>
    <row r="163" spans="1:6" ht="12.75" customHeight="1" x14ac:dyDescent="0.2">
      <c r="A163" s="55">
        <v>32</v>
      </c>
      <c r="B163" s="87" t="s">
        <v>367</v>
      </c>
      <c r="C163" s="52" t="s">
        <v>368</v>
      </c>
      <c r="D163" s="53">
        <f t="shared" ref="D163:E163" si="39">D164+D169+D177+D187+D188</f>
        <v>2025210</v>
      </c>
      <c r="E163" s="53">
        <f t="shared" si="39"/>
        <v>2050427.55</v>
      </c>
      <c r="F163" s="54">
        <f t="shared" si="31"/>
        <v>101.24518198112789</v>
      </c>
    </row>
    <row r="164" spans="1:6" ht="12.75" customHeight="1" x14ac:dyDescent="0.2">
      <c r="A164" s="55">
        <v>321</v>
      </c>
      <c r="B164" s="87" t="s">
        <v>369</v>
      </c>
      <c r="C164" s="52" t="s">
        <v>370</v>
      </c>
      <c r="D164" s="53">
        <f t="shared" ref="D164:E164" si="40">SUM(D165:D168)</f>
        <v>202729</v>
      </c>
      <c r="E164" s="53">
        <f t="shared" si="40"/>
        <v>63746.43</v>
      </c>
      <c r="F164" s="54">
        <f t="shared" si="31"/>
        <v>31.444159444381413</v>
      </c>
    </row>
    <row r="165" spans="1:6" ht="12.75" customHeight="1" x14ac:dyDescent="0.2">
      <c r="A165" s="55">
        <v>3211</v>
      </c>
      <c r="B165" s="87" t="s">
        <v>371</v>
      </c>
      <c r="C165" s="52" t="s">
        <v>372</v>
      </c>
      <c r="D165" s="244">
        <v>714</v>
      </c>
      <c r="E165" s="244">
        <v>322</v>
      </c>
      <c r="F165" s="54">
        <f t="shared" si="31"/>
        <v>45.098039215686278</v>
      </c>
    </row>
    <row r="166" spans="1:6" ht="12.75" customHeight="1" x14ac:dyDescent="0.2">
      <c r="A166" s="55">
        <v>3212</v>
      </c>
      <c r="B166" s="87" t="s">
        <v>373</v>
      </c>
      <c r="C166" s="52" t="s">
        <v>374</v>
      </c>
      <c r="D166" s="244">
        <v>9368</v>
      </c>
      <c r="E166" s="244">
        <v>49614.43</v>
      </c>
      <c r="F166" s="54">
        <f t="shared" si="31"/>
        <v>529.61603330486764</v>
      </c>
    </row>
    <row r="167" spans="1:6" ht="12.75" customHeight="1" x14ac:dyDescent="0.2">
      <c r="A167" s="55">
        <v>3213</v>
      </c>
      <c r="B167" s="87" t="s">
        <v>375</v>
      </c>
      <c r="C167" s="52" t="s">
        <v>376</v>
      </c>
      <c r="D167" s="244">
        <v>188090</v>
      </c>
      <c r="E167" s="244">
        <v>5280</v>
      </c>
      <c r="F167" s="54">
        <f t="shared" si="31"/>
        <v>2.8071667818597481</v>
      </c>
    </row>
    <row r="168" spans="1:6" ht="12.75" customHeight="1" x14ac:dyDescent="0.2">
      <c r="A168" s="55">
        <v>3214</v>
      </c>
      <c r="B168" s="87" t="s">
        <v>377</v>
      </c>
      <c r="C168" s="52" t="s">
        <v>378</v>
      </c>
      <c r="D168" s="244">
        <v>4557</v>
      </c>
      <c r="E168" s="244">
        <v>8530</v>
      </c>
      <c r="F168" s="54">
        <f t="shared" si="31"/>
        <v>187.18455123985078</v>
      </c>
    </row>
    <row r="169" spans="1:6" ht="12.75" customHeight="1" x14ac:dyDescent="0.2">
      <c r="A169" s="55">
        <v>322</v>
      </c>
      <c r="B169" s="87" t="s">
        <v>379</v>
      </c>
      <c r="C169" s="52" t="s">
        <v>380</v>
      </c>
      <c r="D169" s="53">
        <f t="shared" ref="D169:E169" si="41">SUM(D170:D176)</f>
        <v>403824</v>
      </c>
      <c r="E169" s="53">
        <f t="shared" si="41"/>
        <v>597116.62</v>
      </c>
      <c r="F169" s="54">
        <f t="shared" si="31"/>
        <v>147.86556024406673</v>
      </c>
    </row>
    <row r="170" spans="1:6" ht="12.75" customHeight="1" x14ac:dyDescent="0.2">
      <c r="A170" s="55">
        <v>3221</v>
      </c>
      <c r="B170" s="87" t="s">
        <v>381</v>
      </c>
      <c r="C170" s="52" t="s">
        <v>382</v>
      </c>
      <c r="D170" s="244">
        <v>24002</v>
      </c>
      <c r="E170" s="244">
        <v>67679.149999999994</v>
      </c>
      <c r="F170" s="54">
        <f t="shared" si="31"/>
        <v>281.97296058661772</v>
      </c>
    </row>
    <row r="171" spans="1:6" ht="12.75" customHeight="1" x14ac:dyDescent="0.2">
      <c r="A171" s="55">
        <v>3222</v>
      </c>
      <c r="B171" s="87" t="s">
        <v>383</v>
      </c>
      <c r="C171" s="52" t="s">
        <v>384</v>
      </c>
      <c r="D171" s="244">
        <v>0</v>
      </c>
      <c r="E171" s="244">
        <v>79163.56</v>
      </c>
      <c r="F171" s="54" t="str">
        <f t="shared" si="31"/>
        <v>-</v>
      </c>
    </row>
    <row r="172" spans="1:6" ht="12.75" customHeight="1" x14ac:dyDescent="0.2">
      <c r="A172" s="55">
        <v>3223</v>
      </c>
      <c r="B172" s="87" t="s">
        <v>385</v>
      </c>
      <c r="C172" s="52" t="s">
        <v>386</v>
      </c>
      <c r="D172" s="244">
        <v>253792</v>
      </c>
      <c r="E172" s="244">
        <v>384609.89</v>
      </c>
      <c r="F172" s="54">
        <f t="shared" si="31"/>
        <v>151.54531663724626</v>
      </c>
    </row>
    <row r="173" spans="1:6" ht="12.75" customHeight="1" x14ac:dyDescent="0.2">
      <c r="A173" s="55">
        <v>3224</v>
      </c>
      <c r="B173" s="87" t="s">
        <v>387</v>
      </c>
      <c r="C173" s="52" t="s">
        <v>388</v>
      </c>
      <c r="D173" s="244">
        <v>13066</v>
      </c>
      <c r="E173" s="244">
        <v>13302.91</v>
      </c>
      <c r="F173" s="54">
        <f t="shared" si="31"/>
        <v>101.81317924383897</v>
      </c>
    </row>
    <row r="174" spans="1:6" ht="12.75" customHeight="1" x14ac:dyDescent="0.2">
      <c r="A174" s="55">
        <v>3225</v>
      </c>
      <c r="B174" s="87" t="s">
        <v>389</v>
      </c>
      <c r="C174" s="52" t="s">
        <v>390</v>
      </c>
      <c r="D174" s="244">
        <v>111553</v>
      </c>
      <c r="E174" s="244">
        <v>45822.71</v>
      </c>
      <c r="F174" s="54">
        <f t="shared" si="31"/>
        <v>41.077075470852421</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1411</v>
      </c>
      <c r="E176" s="244">
        <v>6538.4</v>
      </c>
      <c r="F176" s="54">
        <f t="shared" si="31"/>
        <v>463.38766832034014</v>
      </c>
    </row>
    <row r="177" spans="1:6" ht="12.75" customHeight="1" x14ac:dyDescent="0.2">
      <c r="A177" s="55">
        <v>323</v>
      </c>
      <c r="B177" s="87" t="s">
        <v>395</v>
      </c>
      <c r="C177" s="52" t="s">
        <v>396</v>
      </c>
      <c r="D177" s="53">
        <f t="shared" ref="D177:E177" si="42">SUM(D178:D186)</f>
        <v>1058105</v>
      </c>
      <c r="E177" s="53">
        <f t="shared" si="42"/>
        <v>1113388.06</v>
      </c>
      <c r="F177" s="54">
        <f t="shared" si="31"/>
        <v>105.22472344427065</v>
      </c>
    </row>
    <row r="178" spans="1:6" ht="12.75" customHeight="1" x14ac:dyDescent="0.2">
      <c r="A178" s="55">
        <v>3231</v>
      </c>
      <c r="B178" s="87" t="s">
        <v>397</v>
      </c>
      <c r="C178" s="52" t="s">
        <v>398</v>
      </c>
      <c r="D178" s="244">
        <v>22788</v>
      </c>
      <c r="E178" s="244">
        <v>35049.85</v>
      </c>
      <c r="F178" s="54">
        <f t="shared" si="31"/>
        <v>153.80836405125504</v>
      </c>
    </row>
    <row r="179" spans="1:6" ht="12.75" customHeight="1" x14ac:dyDescent="0.2">
      <c r="A179" s="55">
        <v>3232</v>
      </c>
      <c r="B179" s="87" t="s">
        <v>399</v>
      </c>
      <c r="C179" s="52" t="s">
        <v>400</v>
      </c>
      <c r="D179" s="244">
        <v>155647</v>
      </c>
      <c r="E179" s="244">
        <v>247808.84</v>
      </c>
      <c r="F179" s="54">
        <f t="shared" si="31"/>
        <v>159.21208889345763</v>
      </c>
    </row>
    <row r="180" spans="1:6" ht="12.75" customHeight="1" x14ac:dyDescent="0.2">
      <c r="A180" s="55">
        <v>3233</v>
      </c>
      <c r="B180" s="87" t="s">
        <v>401</v>
      </c>
      <c r="C180" s="52" t="s">
        <v>402</v>
      </c>
      <c r="D180" s="244">
        <v>160136</v>
      </c>
      <c r="E180" s="244">
        <v>107307.83</v>
      </c>
      <c r="F180" s="54">
        <f t="shared" si="31"/>
        <v>67.010434880351696</v>
      </c>
    </row>
    <row r="181" spans="1:6" ht="12.75" customHeight="1" x14ac:dyDescent="0.2">
      <c r="A181" s="55">
        <v>3234</v>
      </c>
      <c r="B181" s="87" t="s">
        <v>403</v>
      </c>
      <c r="C181" s="52" t="s">
        <v>404</v>
      </c>
      <c r="D181" s="244">
        <v>237662</v>
      </c>
      <c r="E181" s="244">
        <v>173957.63</v>
      </c>
      <c r="F181" s="54">
        <f t="shared" si="31"/>
        <v>73.19539093334231</v>
      </c>
    </row>
    <row r="182" spans="1:6" ht="12.75" customHeight="1" x14ac:dyDescent="0.2">
      <c r="A182" s="55">
        <v>3235</v>
      </c>
      <c r="B182" s="87" t="s">
        <v>405</v>
      </c>
      <c r="C182" s="52" t="s">
        <v>406</v>
      </c>
      <c r="D182" s="244">
        <v>0</v>
      </c>
      <c r="E182" s="244">
        <v>0</v>
      </c>
      <c r="F182" s="54" t="str">
        <f t="shared" si="31"/>
        <v>-</v>
      </c>
    </row>
    <row r="183" spans="1:6" ht="12.75" customHeight="1" x14ac:dyDescent="0.2">
      <c r="A183" s="55">
        <v>3236</v>
      </c>
      <c r="B183" s="87" t="s">
        <v>407</v>
      </c>
      <c r="C183" s="52" t="s">
        <v>408</v>
      </c>
      <c r="D183" s="244">
        <v>76662</v>
      </c>
      <c r="E183" s="244">
        <v>82486.63</v>
      </c>
      <c r="F183" s="54">
        <f t="shared" si="31"/>
        <v>107.59780595340587</v>
      </c>
    </row>
    <row r="184" spans="1:6" ht="12.75" customHeight="1" x14ac:dyDescent="0.2">
      <c r="A184" s="55">
        <v>3237</v>
      </c>
      <c r="B184" s="87" t="s">
        <v>409</v>
      </c>
      <c r="C184" s="52" t="s">
        <v>410</v>
      </c>
      <c r="D184" s="244">
        <v>309961</v>
      </c>
      <c r="E184" s="244">
        <v>272187.63</v>
      </c>
      <c r="F184" s="54">
        <f t="shared" si="31"/>
        <v>87.813508796267911</v>
      </c>
    </row>
    <row r="185" spans="1:6" ht="12.75" customHeight="1" x14ac:dyDescent="0.2">
      <c r="A185" s="55">
        <v>3238</v>
      </c>
      <c r="B185" s="87" t="s">
        <v>411</v>
      </c>
      <c r="C185" s="52" t="s">
        <v>412</v>
      </c>
      <c r="D185" s="244">
        <v>31028</v>
      </c>
      <c r="E185" s="244">
        <v>42902.5</v>
      </c>
      <c r="F185" s="54">
        <f t="shared" si="31"/>
        <v>138.27027201237593</v>
      </c>
    </row>
    <row r="186" spans="1:6" ht="12.75" customHeight="1" x14ac:dyDescent="0.2">
      <c r="A186" s="55">
        <v>3239</v>
      </c>
      <c r="B186" s="87" t="s">
        <v>413</v>
      </c>
      <c r="C186" s="52" t="s">
        <v>414</v>
      </c>
      <c r="D186" s="244">
        <v>64221</v>
      </c>
      <c r="E186" s="244">
        <v>151687.15</v>
      </c>
      <c r="F186" s="54">
        <f t="shared" si="31"/>
        <v>236.19555908503446</v>
      </c>
    </row>
    <row r="187" spans="1:6" ht="12.75" customHeight="1" x14ac:dyDescent="0.2">
      <c r="A187" s="55">
        <v>324</v>
      </c>
      <c r="B187" s="87" t="s">
        <v>415</v>
      </c>
      <c r="C187" s="52" t="s">
        <v>416</v>
      </c>
      <c r="D187" s="244">
        <v>0</v>
      </c>
      <c r="E187" s="244">
        <v>0</v>
      </c>
      <c r="F187" s="54" t="str">
        <f t="shared" si="31"/>
        <v>-</v>
      </c>
    </row>
    <row r="188" spans="1:6" ht="12.75" customHeight="1" x14ac:dyDescent="0.2">
      <c r="A188" s="55">
        <v>329</v>
      </c>
      <c r="B188" s="87" t="s">
        <v>417</v>
      </c>
      <c r="C188" s="52" t="s">
        <v>418</v>
      </c>
      <c r="D188" s="53">
        <f t="shared" ref="D188:E188" si="43">SUM(D189:D195)</f>
        <v>360552</v>
      </c>
      <c r="E188" s="53">
        <f t="shared" si="43"/>
        <v>276176.44</v>
      </c>
      <c r="F188" s="54">
        <f t="shared" si="31"/>
        <v>76.598227162794828</v>
      </c>
    </row>
    <row r="189" spans="1:6" ht="12.75" customHeight="1" x14ac:dyDescent="0.2">
      <c r="A189" s="55">
        <v>3291</v>
      </c>
      <c r="B189" s="234" t="s">
        <v>419</v>
      </c>
      <c r="C189" s="52" t="s">
        <v>420</v>
      </c>
      <c r="D189" s="244">
        <v>94136</v>
      </c>
      <c r="E189" s="244">
        <v>27173.53</v>
      </c>
      <c r="F189" s="54">
        <f t="shared" si="31"/>
        <v>28.866246706892156</v>
      </c>
    </row>
    <row r="190" spans="1:6" ht="12.75" customHeight="1" x14ac:dyDescent="0.2">
      <c r="A190" s="55">
        <v>3292</v>
      </c>
      <c r="B190" s="87" t="s">
        <v>421</v>
      </c>
      <c r="C190" s="52" t="s">
        <v>422</v>
      </c>
      <c r="D190" s="244">
        <v>6194</v>
      </c>
      <c r="E190" s="244">
        <v>14995.59</v>
      </c>
      <c r="F190" s="54">
        <f t="shared" si="31"/>
        <v>242.09864384888604</v>
      </c>
    </row>
    <row r="191" spans="1:6" ht="12.75" customHeight="1" x14ac:dyDescent="0.2">
      <c r="A191" s="55">
        <v>3293</v>
      </c>
      <c r="B191" s="87" t="s">
        <v>423</v>
      </c>
      <c r="C191" s="52" t="s">
        <v>424</v>
      </c>
      <c r="D191" s="244">
        <v>32214</v>
      </c>
      <c r="E191" s="244">
        <v>40114.720000000001</v>
      </c>
      <c r="F191" s="54">
        <f t="shared" si="31"/>
        <v>124.52573415285279</v>
      </c>
    </row>
    <row r="192" spans="1:6" ht="12.75" customHeight="1" x14ac:dyDescent="0.2">
      <c r="A192" s="55">
        <v>3294</v>
      </c>
      <c r="B192" s="87" t="s">
        <v>425</v>
      </c>
      <c r="C192" s="52" t="s">
        <v>426</v>
      </c>
      <c r="D192" s="244">
        <v>4027</v>
      </c>
      <c r="E192" s="244">
        <v>3380.56</v>
      </c>
      <c r="F192" s="54">
        <f t="shared" si="31"/>
        <v>83.947355351378192</v>
      </c>
    </row>
    <row r="193" spans="1:6" ht="12.75" customHeight="1" x14ac:dyDescent="0.2">
      <c r="A193" s="55">
        <v>3295</v>
      </c>
      <c r="B193" s="87" t="s">
        <v>427</v>
      </c>
      <c r="C193" s="52" t="s">
        <v>428</v>
      </c>
      <c r="D193" s="244">
        <v>58509</v>
      </c>
      <c r="E193" s="244">
        <v>18344.02</v>
      </c>
      <c r="F193" s="54">
        <f t="shared" si="31"/>
        <v>31.35247568750107</v>
      </c>
    </row>
    <row r="194" spans="1:6" ht="12.75" customHeight="1" x14ac:dyDescent="0.2">
      <c r="A194" s="55" t="s">
        <v>429</v>
      </c>
      <c r="B194" s="87" t="s">
        <v>430</v>
      </c>
      <c r="C194" s="52" t="s">
        <v>429</v>
      </c>
      <c r="D194" s="244">
        <v>0</v>
      </c>
      <c r="E194" s="244">
        <v>0</v>
      </c>
      <c r="F194" s="54" t="str">
        <f t="shared" si="31"/>
        <v>-</v>
      </c>
    </row>
    <row r="195" spans="1:6" ht="12.75" customHeight="1" x14ac:dyDescent="0.2">
      <c r="A195" s="55">
        <v>3299</v>
      </c>
      <c r="B195" s="87" t="s">
        <v>431</v>
      </c>
      <c r="C195" s="52" t="s">
        <v>432</v>
      </c>
      <c r="D195" s="244">
        <v>165472</v>
      </c>
      <c r="E195" s="244">
        <v>172168.02</v>
      </c>
      <c r="F195" s="54">
        <f t="shared" si="31"/>
        <v>104.04661815896344</v>
      </c>
    </row>
    <row r="196" spans="1:6" ht="12.75" customHeight="1" x14ac:dyDescent="0.2">
      <c r="A196" s="55">
        <v>34</v>
      </c>
      <c r="B196" s="234" t="s">
        <v>433</v>
      </c>
      <c r="C196" s="52" t="s">
        <v>434</v>
      </c>
      <c r="D196" s="53">
        <f t="shared" ref="D196:E196" si="44">D197+D202+D210</f>
        <v>82546</v>
      </c>
      <c r="E196" s="53">
        <f t="shared" si="44"/>
        <v>60014.96</v>
      </c>
      <c r="F196" s="54">
        <f t="shared" si="31"/>
        <v>72.70486758898069</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64960</v>
      </c>
      <c r="E202" s="53">
        <f t="shared" si="46"/>
        <v>44876.72</v>
      </c>
      <c r="F202" s="54">
        <f t="shared" si="31"/>
        <v>69.083620689655177</v>
      </c>
    </row>
    <row r="203" spans="1:6" ht="24" x14ac:dyDescent="0.2">
      <c r="A203" s="55">
        <v>3421</v>
      </c>
      <c r="B203" s="87" t="s">
        <v>447</v>
      </c>
      <c r="C203" s="52" t="s">
        <v>448</v>
      </c>
      <c r="D203" s="244">
        <v>0</v>
      </c>
      <c r="E203" s="244">
        <v>0</v>
      </c>
      <c r="F203" s="54" t="str">
        <f t="shared" si="31"/>
        <v>-</v>
      </c>
    </row>
    <row r="204" spans="1:6" ht="24" x14ac:dyDescent="0.2">
      <c r="A204" s="55">
        <v>3422</v>
      </c>
      <c r="B204" s="234" t="s">
        <v>449</v>
      </c>
      <c r="C204" s="52" t="s">
        <v>450</v>
      </c>
      <c r="D204" s="244">
        <v>0</v>
      </c>
      <c r="E204" s="244">
        <v>0</v>
      </c>
      <c r="F204" s="54" t="str">
        <f t="shared" si="31"/>
        <v>-</v>
      </c>
    </row>
    <row r="205" spans="1:6" ht="24" x14ac:dyDescent="0.2">
      <c r="A205" s="55">
        <v>3423</v>
      </c>
      <c r="B205" s="234" t="s">
        <v>451</v>
      </c>
      <c r="C205" s="52" t="s">
        <v>452</v>
      </c>
      <c r="D205" s="244">
        <v>64960</v>
      </c>
      <c r="E205" s="244">
        <v>44876.72</v>
      </c>
      <c r="F205" s="54">
        <f t="shared" si="31"/>
        <v>69.083620689655177</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4"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17586</v>
      </c>
      <c r="E210" s="53">
        <f t="shared" si="47"/>
        <v>15138.24</v>
      </c>
      <c r="F210" s="54">
        <f t="shared" si="31"/>
        <v>86.081200955305363</v>
      </c>
    </row>
    <row r="211" spans="1:6" ht="12.75" customHeight="1" x14ac:dyDescent="0.2">
      <c r="A211" s="55">
        <v>3431</v>
      </c>
      <c r="B211" s="234" t="s">
        <v>463</v>
      </c>
      <c r="C211" s="52" t="s">
        <v>464</v>
      </c>
      <c r="D211" s="244">
        <v>17586</v>
      </c>
      <c r="E211" s="244">
        <v>15138.24</v>
      </c>
      <c r="F211" s="54">
        <f t="shared" si="31"/>
        <v>86.081200955305363</v>
      </c>
    </row>
    <row r="212" spans="1:6" ht="12.75" customHeight="1" x14ac:dyDescent="0.2">
      <c r="A212" s="55">
        <v>3432</v>
      </c>
      <c r="B212" s="87" t="s">
        <v>465</v>
      </c>
      <c r="C212" s="52" t="s">
        <v>466</v>
      </c>
      <c r="D212" s="244">
        <v>0</v>
      </c>
      <c r="E212" s="244">
        <v>0</v>
      </c>
      <c r="F212" s="54" t="str">
        <f t="shared" si="31"/>
        <v>-</v>
      </c>
    </row>
    <row r="213" spans="1:6" ht="12.75" customHeight="1" x14ac:dyDescent="0.2">
      <c r="A213" s="55">
        <v>3433</v>
      </c>
      <c r="B213" s="87" t="s">
        <v>467</v>
      </c>
      <c r="C213" s="52" t="s">
        <v>468</v>
      </c>
      <c r="D213" s="244">
        <v>0</v>
      </c>
      <c r="E213" s="244">
        <v>0</v>
      </c>
      <c r="F213" s="54" t="str">
        <f t="shared" si="31"/>
        <v>-</v>
      </c>
    </row>
    <row r="214" spans="1:6" ht="12.75" customHeight="1" x14ac:dyDescent="0.2">
      <c r="A214" s="55">
        <v>3434</v>
      </c>
      <c r="B214" s="87" t="s">
        <v>469</v>
      </c>
      <c r="C214" s="52" t="s">
        <v>470</v>
      </c>
      <c r="D214" s="244">
        <v>0</v>
      </c>
      <c r="E214" s="244">
        <v>0</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0</v>
      </c>
      <c r="E218" s="244">
        <v>0</v>
      </c>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0</v>
      </c>
      <c r="E221" s="244">
        <v>0</v>
      </c>
      <c r="F221" s="54" t="str">
        <f t="shared" si="31"/>
        <v>-</v>
      </c>
    </row>
    <row r="222" spans="1:6" ht="12.75" customHeight="1" x14ac:dyDescent="0.2">
      <c r="A222" s="55">
        <v>3523</v>
      </c>
      <c r="B222" s="87" t="s">
        <v>485</v>
      </c>
      <c r="C222" s="52" t="s">
        <v>486</v>
      </c>
      <c r="D222" s="244">
        <v>0</v>
      </c>
      <c r="E222" s="244">
        <v>0</v>
      </c>
      <c r="F222" s="54" t="str">
        <f t="shared" si="31"/>
        <v>-</v>
      </c>
    </row>
    <row r="223" spans="1:6" ht="24" x14ac:dyDescent="0.2">
      <c r="A223" s="55" t="s">
        <v>487</v>
      </c>
      <c r="B223" s="87" t="s">
        <v>488</v>
      </c>
      <c r="C223" s="52" t="s">
        <v>487</v>
      </c>
      <c r="D223" s="244">
        <v>0</v>
      </c>
      <c r="E223" s="244">
        <v>0</v>
      </c>
      <c r="F223" s="54" t="str">
        <f t="shared" si="31"/>
        <v>-</v>
      </c>
    </row>
    <row r="224" spans="1:6" ht="24" x14ac:dyDescent="0.2">
      <c r="A224" s="55">
        <v>36</v>
      </c>
      <c r="B224" s="87" t="s">
        <v>489</v>
      </c>
      <c r="C224" s="52" t="s">
        <v>490</v>
      </c>
      <c r="D224" s="53">
        <f t="shared" ref="D224:E224" si="51">D225+D228+D231+D236+D240+D244+D247</f>
        <v>114285</v>
      </c>
      <c r="E224" s="53">
        <f t="shared" si="51"/>
        <v>2864.16</v>
      </c>
      <c r="F224" s="54">
        <f t="shared" ref="F224:F235" si="52">IF(D224&lt;&gt;0,IF(E224/D224&gt;=100,"&gt;&gt;100",E224/D224*100),"-")</f>
        <v>2.5061556634728968</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24"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26349</v>
      </c>
      <c r="E231" s="53">
        <f t="shared" si="55"/>
        <v>0</v>
      </c>
      <c r="F231" s="54">
        <f t="shared" si="52"/>
        <v>0</v>
      </c>
    </row>
    <row r="232" spans="1:6" ht="12.75" customHeight="1" x14ac:dyDescent="0.2">
      <c r="A232" s="55">
        <v>3631</v>
      </c>
      <c r="B232" s="87" t="s">
        <v>505</v>
      </c>
      <c r="C232" s="52" t="s">
        <v>506</v>
      </c>
      <c r="D232" s="244">
        <v>0</v>
      </c>
      <c r="E232" s="244">
        <v>0</v>
      </c>
      <c r="F232" s="54" t="str">
        <f t="shared" si="52"/>
        <v>-</v>
      </c>
    </row>
    <row r="233" spans="1:6" ht="12.75" customHeight="1" x14ac:dyDescent="0.2">
      <c r="A233" s="55">
        <v>3632</v>
      </c>
      <c r="B233" s="87" t="s">
        <v>507</v>
      </c>
      <c r="C233" s="52" t="s">
        <v>508</v>
      </c>
      <c r="D233" s="244">
        <v>26349</v>
      </c>
      <c r="E233" s="244">
        <v>0</v>
      </c>
      <c r="F233" s="54">
        <f t="shared" si="52"/>
        <v>0</v>
      </c>
    </row>
    <row r="234" spans="1:6" ht="12.75" customHeight="1" x14ac:dyDescent="0.2">
      <c r="A234" s="55" t="s">
        <v>509</v>
      </c>
      <c r="B234" s="87" t="s">
        <v>510</v>
      </c>
      <c r="C234" s="56" t="s">
        <v>509</v>
      </c>
      <c r="D234" s="244">
        <v>0</v>
      </c>
      <c r="E234" s="244">
        <v>0</v>
      </c>
      <c r="F234" s="54" t="str">
        <f t="shared" si="52"/>
        <v>-</v>
      </c>
    </row>
    <row r="235" spans="1:6" ht="24"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87936</v>
      </c>
      <c r="E236" s="53">
        <f t="shared" si="56"/>
        <v>2864.16</v>
      </c>
      <c r="F236" s="54">
        <f t="shared" ref="F236:F239" si="57">IF(D236&lt;&gt;0,IF(E236/D236&gt;=100,"&gt;&gt;100",E236/D236*100),"-")</f>
        <v>3.2570960698689957</v>
      </c>
    </row>
    <row r="237" spans="1:6" ht="12.75" customHeight="1" x14ac:dyDescent="0.2">
      <c r="A237" s="55" t="s">
        <v>515</v>
      </c>
      <c r="B237" s="87" t="s">
        <v>516</v>
      </c>
      <c r="C237" s="52" t="s">
        <v>515</v>
      </c>
      <c r="D237" s="244">
        <v>87936</v>
      </c>
      <c r="E237" s="244">
        <v>2864.16</v>
      </c>
      <c r="F237" s="54">
        <f t="shared" si="57"/>
        <v>3.2570960698689957</v>
      </c>
    </row>
    <row r="238" spans="1:6" ht="12.75" customHeight="1" x14ac:dyDescent="0.2">
      <c r="A238" s="55" t="s">
        <v>517</v>
      </c>
      <c r="B238" s="87" t="s">
        <v>518</v>
      </c>
      <c r="C238" s="52" t="s">
        <v>517</v>
      </c>
      <c r="D238" s="244">
        <v>0</v>
      </c>
      <c r="E238" s="244">
        <v>0</v>
      </c>
      <c r="F238" s="54" t="str">
        <f t="shared" si="57"/>
        <v>-</v>
      </c>
    </row>
    <row r="239" spans="1:6" ht="12.75" customHeight="1" x14ac:dyDescent="0.2">
      <c r="A239" s="55" t="s">
        <v>519</v>
      </c>
      <c r="B239" s="87" t="s">
        <v>520</v>
      </c>
      <c r="C239" s="56" t="s">
        <v>519</v>
      </c>
      <c r="D239" s="244">
        <v>0</v>
      </c>
      <c r="E239" s="244">
        <v>0</v>
      </c>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v>0</v>
      </c>
      <c r="F241" s="54" t="str">
        <f t="shared" si="59"/>
        <v>-</v>
      </c>
    </row>
    <row r="242" spans="1:6" ht="24" x14ac:dyDescent="0.2">
      <c r="A242" s="55">
        <v>3673</v>
      </c>
      <c r="B242" s="87" t="s">
        <v>525</v>
      </c>
      <c r="C242" s="52" t="s">
        <v>526</v>
      </c>
      <c r="D242" s="244">
        <v>0</v>
      </c>
      <c r="E242" s="244">
        <v>0</v>
      </c>
      <c r="F242" s="54" t="str">
        <f t="shared" si="59"/>
        <v>-</v>
      </c>
    </row>
    <row r="243" spans="1:6" ht="24"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4" x14ac:dyDescent="0.2">
      <c r="A250" s="55" t="s">
        <v>539</v>
      </c>
      <c r="B250" s="87" t="s">
        <v>203</v>
      </c>
      <c r="C250" s="52" t="s">
        <v>539</v>
      </c>
      <c r="D250" s="244">
        <v>0</v>
      </c>
      <c r="E250" s="244">
        <v>0</v>
      </c>
      <c r="F250" s="54" t="str">
        <f t="shared" si="61"/>
        <v>-</v>
      </c>
    </row>
    <row r="251" spans="1:6" ht="24" x14ac:dyDescent="0.2">
      <c r="A251" s="55" t="s">
        <v>540</v>
      </c>
      <c r="B251" s="87" t="s">
        <v>205</v>
      </c>
      <c r="C251" s="52" t="s">
        <v>540</v>
      </c>
      <c r="D251" s="244">
        <v>0</v>
      </c>
      <c r="E251" s="244">
        <v>0</v>
      </c>
      <c r="F251" s="54" t="str">
        <f t="shared" si="61"/>
        <v>-</v>
      </c>
    </row>
    <row r="252" spans="1:6" ht="24" x14ac:dyDescent="0.2">
      <c r="A252" s="55">
        <v>37</v>
      </c>
      <c r="B252" s="87" t="s">
        <v>541</v>
      </c>
      <c r="C252" s="52" t="s">
        <v>542</v>
      </c>
      <c r="D252" s="53">
        <f t="shared" ref="D252:E252" si="63">D253+D259</f>
        <v>428081</v>
      </c>
      <c r="E252" s="53">
        <f t="shared" si="63"/>
        <v>344746.19999999995</v>
      </c>
      <c r="F252" s="54">
        <f t="shared" ref="F252:F258" si="64">IF(D252&lt;&gt;0,IF(E252/D252&gt;=100,"&gt;&gt;100",E252/D252*100),"-")</f>
        <v>80.53293652369527</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v>0</v>
      </c>
      <c r="F254" s="54" t="str">
        <f t="shared" si="64"/>
        <v>-</v>
      </c>
    </row>
    <row r="255" spans="1:6" ht="24" x14ac:dyDescent="0.2">
      <c r="A255" s="55">
        <v>3712</v>
      </c>
      <c r="B255" s="87" t="s">
        <v>547</v>
      </c>
      <c r="C255" s="52" t="s">
        <v>548</v>
      </c>
      <c r="D255" s="244">
        <v>0</v>
      </c>
      <c r="E255" s="244">
        <v>0</v>
      </c>
      <c r="F255" s="54" t="str">
        <f t="shared" si="64"/>
        <v>-</v>
      </c>
    </row>
    <row r="256" spans="1:6" ht="24" x14ac:dyDescent="0.2">
      <c r="A256" s="55" t="s">
        <v>549</v>
      </c>
      <c r="B256" s="87" t="s">
        <v>550</v>
      </c>
      <c r="C256" s="52" t="s">
        <v>549</v>
      </c>
      <c r="D256" s="244">
        <v>0</v>
      </c>
      <c r="E256" s="244">
        <v>0</v>
      </c>
      <c r="F256" s="54" t="str">
        <f t="shared" si="64"/>
        <v>-</v>
      </c>
    </row>
    <row r="257" spans="1:6" ht="24"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428081</v>
      </c>
      <c r="E259" s="53">
        <f t="shared" si="66"/>
        <v>344746.19999999995</v>
      </c>
      <c r="F259" s="54">
        <f t="shared" ref="F259:F262" si="67">IF(D259&lt;&gt;0,IF(E259/D259&gt;=100,"&gt;&gt;100",E259/D259*100),"-")</f>
        <v>80.53293652369527</v>
      </c>
    </row>
    <row r="260" spans="1:6" ht="12.75" customHeight="1" x14ac:dyDescent="0.2">
      <c r="A260" s="55">
        <v>3721</v>
      </c>
      <c r="B260" s="87" t="s">
        <v>557</v>
      </c>
      <c r="C260" s="52" t="s">
        <v>558</v>
      </c>
      <c r="D260" s="244">
        <v>363447</v>
      </c>
      <c r="E260" s="244">
        <v>273389.36</v>
      </c>
      <c r="F260" s="54">
        <f t="shared" si="67"/>
        <v>75.221245463575144</v>
      </c>
    </row>
    <row r="261" spans="1:6" ht="12.75" customHeight="1" x14ac:dyDescent="0.2">
      <c r="A261" s="55">
        <v>3722</v>
      </c>
      <c r="B261" s="87" t="s">
        <v>559</v>
      </c>
      <c r="C261" s="52" t="s">
        <v>560</v>
      </c>
      <c r="D261" s="244">
        <v>64634</v>
      </c>
      <c r="E261" s="244">
        <v>71356.84</v>
      </c>
      <c r="F261" s="54">
        <f t="shared" si="67"/>
        <v>110.40139864467618</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426741</v>
      </c>
      <c r="E263" s="53">
        <f t="shared" si="68"/>
        <v>816252.8</v>
      </c>
      <c r="F263" s="54">
        <f t="shared" ref="F263:F267" si="69">IF(D263&lt;&gt;0,IF(E263/D263&gt;=100,"&gt;&gt;100",E263/D263*100),"-")</f>
        <v>191.27592614724153</v>
      </c>
    </row>
    <row r="264" spans="1:6" ht="12.75" customHeight="1" x14ac:dyDescent="0.2">
      <c r="A264" s="55">
        <v>381</v>
      </c>
      <c r="B264" s="87" t="s">
        <v>565</v>
      </c>
      <c r="C264" s="52" t="s">
        <v>566</v>
      </c>
      <c r="D264" s="53">
        <f t="shared" ref="D264:E264" si="70">SUM(D265:D267)</f>
        <v>293200</v>
      </c>
      <c r="E264" s="53">
        <f t="shared" si="70"/>
        <v>315770</v>
      </c>
      <c r="F264" s="54">
        <f t="shared" si="69"/>
        <v>107.69781718963165</v>
      </c>
    </row>
    <row r="265" spans="1:6" ht="12.75" customHeight="1" x14ac:dyDescent="0.2">
      <c r="A265" s="55">
        <v>3811</v>
      </c>
      <c r="B265" s="87" t="s">
        <v>567</v>
      </c>
      <c r="C265" s="52" t="s">
        <v>568</v>
      </c>
      <c r="D265" s="244">
        <v>293200</v>
      </c>
      <c r="E265" s="244">
        <v>315770</v>
      </c>
      <c r="F265" s="54">
        <f t="shared" si="69"/>
        <v>107.69781718963165</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133541</v>
      </c>
      <c r="E268" s="53">
        <f t="shared" si="71"/>
        <v>500482.8</v>
      </c>
      <c r="F268" s="54">
        <f t="shared" ref="F268:F272" si="72">IF(D268&lt;&gt;0,IF(E268/D268&gt;=100,"&gt;&gt;100",E268/D268*100),"-")</f>
        <v>374.77838266899306</v>
      </c>
    </row>
    <row r="269" spans="1:6" ht="12.75" customHeight="1" x14ac:dyDescent="0.2">
      <c r="A269" s="55">
        <v>3821</v>
      </c>
      <c r="B269" s="87" t="s">
        <v>575</v>
      </c>
      <c r="C269" s="52" t="s">
        <v>576</v>
      </c>
      <c r="D269" s="244">
        <v>133541</v>
      </c>
      <c r="E269" s="244">
        <v>500482.8</v>
      </c>
      <c r="F269" s="54">
        <f t="shared" si="72"/>
        <v>374.77838266899306</v>
      </c>
    </row>
    <row r="270" spans="1:6" ht="12.75" customHeight="1" x14ac:dyDescent="0.2">
      <c r="A270" s="55">
        <v>3822</v>
      </c>
      <c r="B270" s="87" t="s">
        <v>577</v>
      </c>
      <c r="C270" s="52" t="s">
        <v>578</v>
      </c>
      <c r="D270" s="244">
        <v>0</v>
      </c>
      <c r="E270" s="244">
        <v>0</v>
      </c>
      <c r="F270" s="54" t="str">
        <f t="shared" si="72"/>
        <v>-</v>
      </c>
    </row>
    <row r="271" spans="1:6" ht="12.75" customHeight="1" x14ac:dyDescent="0.2">
      <c r="A271" s="55" t="s">
        <v>579</v>
      </c>
      <c r="B271" s="87" t="s">
        <v>580</v>
      </c>
      <c r="C271" s="52" t="s">
        <v>579</v>
      </c>
      <c r="D271" s="244">
        <v>0</v>
      </c>
      <c r="E271" s="244">
        <v>0</v>
      </c>
      <c r="F271" s="54" t="str">
        <f t="shared" si="72"/>
        <v>-</v>
      </c>
    </row>
    <row r="272" spans="1:6" ht="24"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v>0</v>
      </c>
      <c r="F274" s="54" t="str">
        <f t="shared" si="74"/>
        <v>-</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0</v>
      </c>
      <c r="E276" s="244">
        <v>0</v>
      </c>
      <c r="F276" s="54" t="str">
        <f t="shared" si="74"/>
        <v>-</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0</v>
      </c>
      <c r="E278" s="244">
        <v>0</v>
      </c>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v>0</v>
      </c>
      <c r="F280" s="54" t="str">
        <f t="shared" si="74"/>
        <v>-</v>
      </c>
    </row>
    <row r="281" spans="1:6" ht="24"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24"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v>0</v>
      </c>
      <c r="E285" s="244">
        <v>0</v>
      </c>
      <c r="F285" s="54" t="str">
        <f t="shared" ref="F285:F296" si="76">IF(D285&lt;&gt;0,IF(E285/D285&gt;=100,"&gt;&gt;100",E285/D285*100),"-")</f>
        <v>-</v>
      </c>
    </row>
    <row r="286" spans="1:6" ht="12.75" customHeight="1" x14ac:dyDescent="0.2">
      <c r="A286" s="55" t="s">
        <v>606</v>
      </c>
      <c r="B286" s="87" t="s">
        <v>609</v>
      </c>
      <c r="C286" s="52" t="s">
        <v>610</v>
      </c>
      <c r="D286" s="244">
        <v>0</v>
      </c>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5897753</v>
      </c>
      <c r="E289" s="53">
        <f t="shared" si="79"/>
        <v>4907356.04</v>
      </c>
      <c r="F289" s="54">
        <f t="shared" si="76"/>
        <v>83.207215358120294</v>
      </c>
    </row>
    <row r="290" spans="1:6" ht="12.75" customHeight="1" x14ac:dyDescent="0.2">
      <c r="A290" s="55" t="s">
        <v>606</v>
      </c>
      <c r="B290" s="87" t="s">
        <v>617</v>
      </c>
      <c r="C290" s="52" t="s">
        <v>618</v>
      </c>
      <c r="D290" s="53">
        <f>IF(D6&gt;=D289,D6-D289,0)</f>
        <v>812671</v>
      </c>
      <c r="E290" s="53">
        <f>IF(E6&gt;=E289,E6-E289,0)</f>
        <v>3591686.5899999989</v>
      </c>
      <c r="F290" s="54">
        <f t="shared" si="76"/>
        <v>441.96071842110757</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6348253</v>
      </c>
      <c r="E292" s="244">
        <v>6429083.96</v>
      </c>
      <c r="F292" s="54">
        <f t="shared" si="76"/>
        <v>101.27327880599593</v>
      </c>
    </row>
    <row r="293" spans="1:6" ht="12.75" customHeight="1" x14ac:dyDescent="0.2">
      <c r="A293" s="55">
        <v>92221</v>
      </c>
      <c r="B293" s="87" t="s">
        <v>623</v>
      </c>
      <c r="C293" s="52" t="s">
        <v>624</v>
      </c>
      <c r="D293" s="244">
        <v>0</v>
      </c>
      <c r="E293" s="244">
        <v>0</v>
      </c>
      <c r="F293" s="54" t="str">
        <f t="shared" si="76"/>
        <v>-</v>
      </c>
    </row>
    <row r="294" spans="1:6" ht="12.75" customHeight="1" x14ac:dyDescent="0.2">
      <c r="A294" s="55">
        <v>96</v>
      </c>
      <c r="B294" s="87" t="s">
        <v>625</v>
      </c>
      <c r="C294" s="52" t="s">
        <v>626</v>
      </c>
      <c r="D294" s="244">
        <v>922876</v>
      </c>
      <c r="E294" s="244">
        <v>1557253.7</v>
      </c>
      <c r="F294" s="54">
        <f t="shared" si="76"/>
        <v>168.73921306871128</v>
      </c>
    </row>
    <row r="295" spans="1:6" ht="24" x14ac:dyDescent="0.2">
      <c r="A295" s="55">
        <v>9661</v>
      </c>
      <c r="B295" s="87" t="s">
        <v>627</v>
      </c>
      <c r="C295" s="52" t="s">
        <v>628</v>
      </c>
      <c r="D295" s="244">
        <v>0</v>
      </c>
      <c r="E295" s="244">
        <v>0</v>
      </c>
      <c r="F295" s="54" t="str">
        <f t="shared" si="76"/>
        <v>-</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v>0</v>
      </c>
      <c r="F301" s="54" t="str">
        <f t="shared" si="81"/>
        <v>-</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v>0</v>
      </c>
      <c r="F313" s="54" t="str">
        <f t="shared" si="81"/>
        <v>-</v>
      </c>
    </row>
    <row r="314" spans="1:6" ht="12.75" customHeight="1" x14ac:dyDescent="0.2">
      <c r="A314" s="55">
        <v>7212</v>
      </c>
      <c r="B314" s="87" t="s">
        <v>664</v>
      </c>
      <c r="C314" s="52" t="s">
        <v>665</v>
      </c>
      <c r="D314" s="244">
        <v>0</v>
      </c>
      <c r="E314" s="244">
        <v>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0</v>
      </c>
      <c r="E323" s="244">
        <v>0</v>
      </c>
      <c r="F323" s="54" t="str">
        <f t="shared" si="81"/>
        <v>-</v>
      </c>
    </row>
    <row r="324" spans="1:6" ht="12.75" customHeight="1" x14ac:dyDescent="0.2">
      <c r="A324" s="55">
        <v>7227</v>
      </c>
      <c r="B324" s="87" t="s">
        <v>684</v>
      </c>
      <c r="C324" s="52" t="s">
        <v>685</v>
      </c>
      <c r="D324" s="244">
        <v>0</v>
      </c>
      <c r="E324" s="244">
        <v>0</v>
      </c>
      <c r="F324" s="54" t="str">
        <f t="shared" si="81"/>
        <v>-</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v>0</v>
      </c>
      <c r="F327" s="54" t="str">
        <f t="shared" si="81"/>
        <v>-</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6976268</v>
      </c>
      <c r="E350" s="53">
        <f t="shared" si="95"/>
        <v>546051.65999999992</v>
      </c>
      <c r="F350" s="54">
        <f t="shared" si="81"/>
        <v>7.8272746975890248</v>
      </c>
    </row>
    <row r="351" spans="1:6" ht="12.75" customHeight="1" x14ac:dyDescent="0.2">
      <c r="A351" s="55">
        <v>41</v>
      </c>
      <c r="B351" s="87" t="s">
        <v>738</v>
      </c>
      <c r="C351" s="52" t="s">
        <v>739</v>
      </c>
      <c r="D351" s="53">
        <f t="shared" ref="D351:E351" si="96">D352+D356</f>
        <v>13025</v>
      </c>
      <c r="E351" s="53">
        <f t="shared" si="96"/>
        <v>0</v>
      </c>
      <c r="F351" s="54">
        <f t="shared" si="81"/>
        <v>0</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v>0</v>
      </c>
      <c r="F353" s="54" t="str">
        <f t="shared" si="81"/>
        <v>-</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13025</v>
      </c>
      <c r="E356" s="53">
        <f t="shared" si="98"/>
        <v>0</v>
      </c>
      <c r="F356" s="54">
        <f t="shared" si="81"/>
        <v>0</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0</v>
      </c>
      <c r="E359" s="244">
        <v>0</v>
      </c>
      <c r="F359" s="54" t="str">
        <f t="shared" si="81"/>
        <v>-</v>
      </c>
    </row>
    <row r="360" spans="1:6" ht="12.75" customHeight="1" x14ac:dyDescent="0.2">
      <c r="A360" s="55">
        <v>4124</v>
      </c>
      <c r="B360" s="87" t="s">
        <v>652</v>
      </c>
      <c r="C360" s="52" t="s">
        <v>751</v>
      </c>
      <c r="D360" s="244">
        <v>0</v>
      </c>
      <c r="E360" s="244">
        <v>0</v>
      </c>
      <c r="F360" s="54" t="str">
        <f t="shared" si="81"/>
        <v>-</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13025</v>
      </c>
      <c r="E362" s="244">
        <v>0</v>
      </c>
      <c r="F362" s="54">
        <f t="shared" si="81"/>
        <v>0</v>
      </c>
    </row>
    <row r="363" spans="1:6" ht="24" x14ac:dyDescent="0.2">
      <c r="A363" s="55">
        <v>42</v>
      </c>
      <c r="B363" s="234" t="s">
        <v>754</v>
      </c>
      <c r="C363" s="52" t="s">
        <v>755</v>
      </c>
      <c r="D363" s="53">
        <f t="shared" ref="D363:E363" si="99">D364+D369+D378+D383+D388+D391</f>
        <v>6963243</v>
      </c>
      <c r="E363" s="53">
        <f t="shared" si="99"/>
        <v>546051.65999999992</v>
      </c>
      <c r="F363" s="54">
        <f t="shared" si="81"/>
        <v>7.8419159003929622</v>
      </c>
    </row>
    <row r="364" spans="1:6" ht="12.75" customHeight="1" x14ac:dyDescent="0.2">
      <c r="A364" s="55">
        <v>421</v>
      </c>
      <c r="B364" s="87" t="s">
        <v>756</v>
      </c>
      <c r="C364" s="52" t="s">
        <v>757</v>
      </c>
      <c r="D364" s="53">
        <f t="shared" ref="D364:E364" si="100">SUM(D365:D368)</f>
        <v>6210617</v>
      </c>
      <c r="E364" s="53">
        <f t="shared" si="100"/>
        <v>413998.55999999994</v>
      </c>
      <c r="F364" s="54">
        <f t="shared" si="81"/>
        <v>6.6659811738511641</v>
      </c>
    </row>
    <row r="365" spans="1:6" ht="12.75" customHeight="1" x14ac:dyDescent="0.2">
      <c r="A365" s="55">
        <v>4211</v>
      </c>
      <c r="B365" s="87" t="s">
        <v>662</v>
      </c>
      <c r="C365" s="52" t="s">
        <v>758</v>
      </c>
      <c r="D365" s="244">
        <v>0</v>
      </c>
      <c r="E365" s="244">
        <v>0</v>
      </c>
      <c r="F365" s="54" t="str">
        <f t="shared" si="81"/>
        <v>-</v>
      </c>
    </row>
    <row r="366" spans="1:6" ht="12.75" customHeight="1" x14ac:dyDescent="0.2">
      <c r="A366" s="55">
        <v>4212</v>
      </c>
      <c r="B366" s="87" t="s">
        <v>664</v>
      </c>
      <c r="C366" s="52" t="s">
        <v>759</v>
      </c>
      <c r="D366" s="244">
        <v>53325</v>
      </c>
      <c r="E366" s="244">
        <v>0</v>
      </c>
      <c r="F366" s="54">
        <f t="shared" si="81"/>
        <v>0</v>
      </c>
    </row>
    <row r="367" spans="1:6" ht="12.75" customHeight="1" x14ac:dyDescent="0.2">
      <c r="A367" s="55">
        <v>4213</v>
      </c>
      <c r="B367" s="87" t="s">
        <v>666</v>
      </c>
      <c r="C367" s="52" t="s">
        <v>760</v>
      </c>
      <c r="D367" s="244">
        <v>1114213</v>
      </c>
      <c r="E367" s="244">
        <v>318278.71999999997</v>
      </c>
      <c r="F367" s="54">
        <f t="shared" si="81"/>
        <v>28.565338943272067</v>
      </c>
    </row>
    <row r="368" spans="1:6" ht="12.75" customHeight="1" x14ac:dyDescent="0.2">
      <c r="A368" s="55">
        <v>4214</v>
      </c>
      <c r="B368" s="87" t="s">
        <v>668</v>
      </c>
      <c r="C368" s="52" t="s">
        <v>761</v>
      </c>
      <c r="D368" s="244">
        <v>5043079</v>
      </c>
      <c r="E368" s="244">
        <v>95719.84</v>
      </c>
      <c r="F368" s="54">
        <f t="shared" si="81"/>
        <v>1.8980436356440182</v>
      </c>
    </row>
    <row r="369" spans="1:6" ht="12.75" customHeight="1" x14ac:dyDescent="0.2">
      <c r="A369" s="55">
        <v>422</v>
      </c>
      <c r="B369" s="87" t="s">
        <v>762</v>
      </c>
      <c r="C369" s="52" t="s">
        <v>763</v>
      </c>
      <c r="D369" s="53">
        <f t="shared" ref="D369:E369" si="101">SUM(D370:D377)</f>
        <v>733426</v>
      </c>
      <c r="E369" s="53">
        <f t="shared" si="101"/>
        <v>126653.1</v>
      </c>
      <c r="F369" s="54">
        <f t="shared" si="81"/>
        <v>17.268695137614429</v>
      </c>
    </row>
    <row r="370" spans="1:6" ht="12.75" customHeight="1" x14ac:dyDescent="0.2">
      <c r="A370" s="55">
        <v>4221</v>
      </c>
      <c r="B370" s="87" t="s">
        <v>672</v>
      </c>
      <c r="C370" s="52" t="s">
        <v>764</v>
      </c>
      <c r="D370" s="244">
        <v>58646</v>
      </c>
      <c r="E370" s="244">
        <v>18199.099999999999</v>
      </c>
      <c r="F370" s="54">
        <f t="shared" si="81"/>
        <v>31.032124953108482</v>
      </c>
    </row>
    <row r="371" spans="1:6" ht="12.75" customHeight="1" x14ac:dyDescent="0.2">
      <c r="A371" s="55">
        <v>4222</v>
      </c>
      <c r="B371" s="87" t="s">
        <v>765</v>
      </c>
      <c r="C371" s="52" t="s">
        <v>766</v>
      </c>
      <c r="D371" s="244">
        <v>21420</v>
      </c>
      <c r="E371" s="244">
        <v>0</v>
      </c>
      <c r="F371" s="54">
        <f t="shared" si="81"/>
        <v>0</v>
      </c>
    </row>
    <row r="372" spans="1:6" ht="12.75" customHeight="1" x14ac:dyDescent="0.2">
      <c r="A372" s="55">
        <v>4223</v>
      </c>
      <c r="B372" s="87" t="s">
        <v>676</v>
      </c>
      <c r="C372" s="52" t="s">
        <v>767</v>
      </c>
      <c r="D372" s="244">
        <v>0</v>
      </c>
      <c r="E372" s="244">
        <v>0</v>
      </c>
      <c r="F372" s="54" t="str">
        <f t="shared" si="81"/>
        <v>-</v>
      </c>
    </row>
    <row r="373" spans="1:6" ht="12.75" customHeight="1" x14ac:dyDescent="0.2">
      <c r="A373" s="55">
        <v>4224</v>
      </c>
      <c r="B373" s="87" t="s">
        <v>678</v>
      </c>
      <c r="C373" s="52" t="s">
        <v>768</v>
      </c>
      <c r="D373" s="244">
        <v>0</v>
      </c>
      <c r="E373" s="244">
        <v>0</v>
      </c>
      <c r="F373" s="54" t="str">
        <f t="shared" si="81"/>
        <v>-</v>
      </c>
    </row>
    <row r="374" spans="1:6" ht="12.75" customHeight="1" x14ac:dyDescent="0.2">
      <c r="A374" s="55">
        <v>4225</v>
      </c>
      <c r="B374" s="87" t="s">
        <v>680</v>
      </c>
      <c r="C374" s="52" t="s">
        <v>769</v>
      </c>
      <c r="D374" s="244">
        <v>0</v>
      </c>
      <c r="E374" s="244">
        <v>0</v>
      </c>
      <c r="F374" s="54" t="str">
        <f t="shared" si="81"/>
        <v>-</v>
      </c>
    </row>
    <row r="375" spans="1:6" ht="12.75" customHeight="1" x14ac:dyDescent="0.2">
      <c r="A375" s="55">
        <v>4226</v>
      </c>
      <c r="B375" s="87" t="s">
        <v>682</v>
      </c>
      <c r="C375" s="52" t="s">
        <v>770</v>
      </c>
      <c r="D375" s="244">
        <v>22524</v>
      </c>
      <c r="E375" s="244">
        <v>0</v>
      </c>
      <c r="F375" s="54">
        <f t="shared" si="81"/>
        <v>0</v>
      </c>
    </row>
    <row r="376" spans="1:6" ht="12.75" customHeight="1" x14ac:dyDescent="0.2">
      <c r="A376" s="55">
        <v>4227</v>
      </c>
      <c r="B376" s="234" t="s">
        <v>684</v>
      </c>
      <c r="C376" s="52" t="s">
        <v>771</v>
      </c>
      <c r="D376" s="244">
        <v>630836</v>
      </c>
      <c r="E376" s="244">
        <v>108454</v>
      </c>
      <c r="F376" s="54">
        <f t="shared" si="81"/>
        <v>17.192106981846312</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v>0</v>
      </c>
      <c r="F379" s="54" t="str">
        <f t="shared" si="81"/>
        <v>-</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v>0</v>
      </c>
      <c r="F384" s="54" t="str">
        <f t="shared" si="81"/>
        <v>-</v>
      </c>
    </row>
    <row r="385" spans="1:6" ht="12.75" customHeight="1" x14ac:dyDescent="0.2">
      <c r="A385" s="55">
        <v>4242</v>
      </c>
      <c r="B385" s="87" t="s">
        <v>702</v>
      </c>
      <c r="C385" s="52" t="s">
        <v>783</v>
      </c>
      <c r="D385" s="244">
        <v>0</v>
      </c>
      <c r="E385" s="244">
        <v>0</v>
      </c>
      <c r="F385" s="54" t="str">
        <f t="shared" si="81"/>
        <v>-</v>
      </c>
    </row>
    <row r="386" spans="1:6" ht="12.75" customHeight="1" x14ac:dyDescent="0.2">
      <c r="A386" s="55">
        <v>4243</v>
      </c>
      <c r="B386" s="87" t="s">
        <v>704</v>
      </c>
      <c r="C386" s="52" t="s">
        <v>784</v>
      </c>
      <c r="D386" s="244">
        <v>0</v>
      </c>
      <c r="E386" s="244">
        <v>0</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19200</v>
      </c>
      <c r="E391" s="53">
        <f t="shared" si="105"/>
        <v>5400</v>
      </c>
      <c r="F391" s="54">
        <f t="shared" si="81"/>
        <v>28.125</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19200</v>
      </c>
      <c r="E393" s="244">
        <v>5400</v>
      </c>
      <c r="F393" s="54">
        <f t="shared" si="81"/>
        <v>28.125</v>
      </c>
    </row>
    <row r="394" spans="1:6" ht="12.75" customHeight="1" x14ac:dyDescent="0.2">
      <c r="A394" s="55">
        <v>4263</v>
      </c>
      <c r="B394" s="87" t="s">
        <v>720</v>
      </c>
      <c r="C394" s="52" t="s">
        <v>795</v>
      </c>
      <c r="D394" s="244">
        <v>0</v>
      </c>
      <c r="E394" s="244">
        <v>0</v>
      </c>
      <c r="F394" s="54" t="str">
        <f t="shared" si="81"/>
        <v>-</v>
      </c>
    </row>
    <row r="395" spans="1:6" ht="12.75" customHeight="1" x14ac:dyDescent="0.2">
      <c r="A395" s="55">
        <v>4264</v>
      </c>
      <c r="B395" s="87" t="s">
        <v>722</v>
      </c>
      <c r="C395" s="52" t="s">
        <v>796</v>
      </c>
      <c r="D395" s="244">
        <v>0</v>
      </c>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v>0</v>
      </c>
      <c r="F403" s="54" t="str">
        <f t="shared" si="81"/>
        <v>-</v>
      </c>
    </row>
    <row r="404" spans="1:6" ht="12.75" customHeight="1" x14ac:dyDescent="0.2">
      <c r="A404" s="55">
        <v>452</v>
      </c>
      <c r="B404" s="87" t="s">
        <v>811</v>
      </c>
      <c r="C404" s="52" t="s">
        <v>812</v>
      </c>
      <c r="D404" s="244">
        <v>0</v>
      </c>
      <c r="E404" s="244">
        <v>0</v>
      </c>
      <c r="F404" s="54" t="str">
        <f t="shared" si="81"/>
        <v>-</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0</v>
      </c>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6976268</v>
      </c>
      <c r="E408" s="53">
        <f t="shared" si="111"/>
        <v>546051.65999999992</v>
      </c>
      <c r="F408" s="54">
        <f t="shared" si="81"/>
        <v>7.8272746975890248</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0</v>
      </c>
      <c r="E410" s="244">
        <v>6234428.0899999999</v>
      </c>
      <c r="F410" s="54" t="str">
        <f t="shared" si="81"/>
        <v>-</v>
      </c>
    </row>
    <row r="411" spans="1:6" ht="12.75" customHeight="1" x14ac:dyDescent="0.2">
      <c r="A411" s="55">
        <v>97</v>
      </c>
      <c r="B411" s="87" t="s">
        <v>825</v>
      </c>
      <c r="C411" s="52" t="s">
        <v>826</v>
      </c>
      <c r="D411" s="244">
        <v>0</v>
      </c>
      <c r="E411" s="244">
        <v>0</v>
      </c>
      <c r="F411" s="54" t="str">
        <f t="shared" si="81"/>
        <v>-</v>
      </c>
    </row>
    <row r="412" spans="1:6" ht="12.75" customHeight="1" x14ac:dyDescent="0.2">
      <c r="A412" s="55" t="s">
        <v>606</v>
      </c>
      <c r="B412" s="87" t="s">
        <v>827</v>
      </c>
      <c r="C412" s="52" t="s">
        <v>828</v>
      </c>
      <c r="D412" s="53">
        <f>D6+D298</f>
        <v>6710424</v>
      </c>
      <c r="E412" s="53">
        <f>E6+E298</f>
        <v>8499042.629999999</v>
      </c>
      <c r="F412" s="54">
        <f t="shared" si="81"/>
        <v>126.65433108250683</v>
      </c>
    </row>
    <row r="413" spans="1:6" ht="12.75" customHeight="1" x14ac:dyDescent="0.2">
      <c r="A413" s="55" t="s">
        <v>606</v>
      </c>
      <c r="B413" s="87" t="s">
        <v>829</v>
      </c>
      <c r="C413" s="52" t="s">
        <v>830</v>
      </c>
      <c r="D413" s="53">
        <f t="shared" ref="D413:E413" si="112">D289+D350</f>
        <v>12874021</v>
      </c>
      <c r="E413" s="53">
        <f t="shared" si="112"/>
        <v>5453407.7000000002</v>
      </c>
      <c r="F413" s="54">
        <f t="shared" si="81"/>
        <v>42.359785648943713</v>
      </c>
    </row>
    <row r="414" spans="1:6" ht="12.75" customHeight="1" x14ac:dyDescent="0.2">
      <c r="A414" s="55" t="s">
        <v>606</v>
      </c>
      <c r="B414" s="87" t="s">
        <v>831</v>
      </c>
      <c r="C414" s="52" t="s">
        <v>832</v>
      </c>
      <c r="D414" s="53">
        <f t="shared" ref="D414:E414" si="113">IF(D412&gt;=D413,D412-D413,0)</f>
        <v>0</v>
      </c>
      <c r="E414" s="53">
        <f t="shared" si="113"/>
        <v>3045634.9299999988</v>
      </c>
      <c r="F414" s="54" t="str">
        <f t="shared" si="81"/>
        <v>-</v>
      </c>
    </row>
    <row r="415" spans="1:6" ht="12.75" customHeight="1" x14ac:dyDescent="0.2">
      <c r="A415" s="55" t="s">
        <v>606</v>
      </c>
      <c r="B415" s="87" t="s">
        <v>833</v>
      </c>
      <c r="C415" s="52" t="s">
        <v>834</v>
      </c>
      <c r="D415" s="53">
        <f t="shared" ref="D415:E415" si="114">IF(D413&gt;=D412,D413-D412,0)</f>
        <v>6163597</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6348253</v>
      </c>
      <c r="E416" s="53">
        <f t="shared" si="115"/>
        <v>194655.87000000011</v>
      </c>
      <c r="F416" s="54">
        <f t="shared" si="81"/>
        <v>3.0662903636638319</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922876</v>
      </c>
      <c r="E418" s="64">
        <f t="shared" si="117"/>
        <v>1557253.7</v>
      </c>
      <c r="F418" s="59">
        <f t="shared" si="81"/>
        <v>168.73921306871128</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3089484</v>
      </c>
      <c r="E420" s="53">
        <f t="shared" si="118"/>
        <v>67623.09</v>
      </c>
      <c r="F420" s="54">
        <f t="shared" ref="F420:F647" si="119">IF(D420&lt;&gt;0,IF(E420/D420&gt;=100,"&gt;&gt;100",E420/D420*100),"-")</f>
        <v>2.1888150254217207</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v>0</v>
      </c>
      <c r="F428" s="54" t="str">
        <f t="shared" si="119"/>
        <v>-</v>
      </c>
    </row>
    <row r="429" spans="1:6" ht="24" x14ac:dyDescent="0.2">
      <c r="A429" s="55">
        <v>8122</v>
      </c>
      <c r="B429" s="234" t="s">
        <v>862</v>
      </c>
      <c r="C429" s="52" t="s">
        <v>863</v>
      </c>
      <c r="D429" s="244">
        <v>0</v>
      </c>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24" x14ac:dyDescent="0.2">
      <c r="A434" s="55">
        <v>814</v>
      </c>
      <c r="B434" s="234" t="s">
        <v>872</v>
      </c>
      <c r="C434" s="52" t="s">
        <v>873</v>
      </c>
      <c r="D434" s="244">
        <v>0</v>
      </c>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24" x14ac:dyDescent="0.2">
      <c r="A437" s="55">
        <v>8154</v>
      </c>
      <c r="B437" s="87" t="s">
        <v>878</v>
      </c>
      <c r="C437" s="52" t="s">
        <v>879</v>
      </c>
      <c r="D437" s="244">
        <v>0</v>
      </c>
      <c r="E437" s="244">
        <v>0</v>
      </c>
      <c r="F437" s="54" t="str">
        <f t="shared" si="119"/>
        <v>-</v>
      </c>
    </row>
    <row r="438" spans="1:6" ht="24"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4" x14ac:dyDescent="0.2">
      <c r="A453" s="55">
        <v>8176</v>
      </c>
      <c r="B453" s="87" t="s">
        <v>910</v>
      </c>
      <c r="C453" s="52" t="s">
        <v>911</v>
      </c>
      <c r="D453" s="244">
        <v>0</v>
      </c>
      <c r="E453" s="244">
        <v>0</v>
      </c>
      <c r="F453" s="54" t="str">
        <f t="shared" si="119"/>
        <v>-</v>
      </c>
    </row>
    <row r="454" spans="1:6" ht="24"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v>0</v>
      </c>
      <c r="F456" s="54" t="str">
        <f t="shared" si="119"/>
        <v>-</v>
      </c>
    </row>
    <row r="457" spans="1:6" ht="24"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24" x14ac:dyDescent="0.2">
      <c r="A477" s="55">
        <v>832</v>
      </c>
      <c r="B477" s="234" t="s">
        <v>958</v>
      </c>
      <c r="C477" s="52" t="s">
        <v>959</v>
      </c>
      <c r="D477" s="244">
        <v>0</v>
      </c>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3089484</v>
      </c>
      <c r="E484" s="53">
        <f t="shared" si="137"/>
        <v>67623.09</v>
      </c>
      <c r="F484" s="54">
        <f t="shared" si="119"/>
        <v>2.1888150254217207</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4" x14ac:dyDescent="0.2">
      <c r="A495" s="55">
        <v>844</v>
      </c>
      <c r="B495" s="87" t="s">
        <v>994</v>
      </c>
      <c r="C495" s="52" t="s">
        <v>995</v>
      </c>
      <c r="D495" s="53">
        <f t="shared" ref="D495:E495" si="140">SUM(D496:D501)</f>
        <v>3000000</v>
      </c>
      <c r="E495" s="53">
        <f t="shared" si="140"/>
        <v>0</v>
      </c>
      <c r="F495" s="54">
        <f t="shared" si="119"/>
        <v>0</v>
      </c>
    </row>
    <row r="496" spans="1:6" ht="12.75" customHeight="1" x14ac:dyDescent="0.2">
      <c r="A496" s="55">
        <v>8443</v>
      </c>
      <c r="B496" s="87" t="s">
        <v>996</v>
      </c>
      <c r="C496" s="52" t="s">
        <v>997</v>
      </c>
      <c r="D496" s="244">
        <v>3000000</v>
      </c>
      <c r="E496" s="244">
        <v>0</v>
      </c>
      <c r="F496" s="54">
        <f t="shared" si="119"/>
        <v>0</v>
      </c>
    </row>
    <row r="497" spans="1:6" ht="12.75" customHeight="1" x14ac:dyDescent="0.2">
      <c r="A497" s="55">
        <v>8444</v>
      </c>
      <c r="B497" s="87" t="s">
        <v>998</v>
      </c>
      <c r="C497" s="52" t="s">
        <v>999</v>
      </c>
      <c r="D497" s="244">
        <v>0</v>
      </c>
      <c r="E497" s="244">
        <v>0</v>
      </c>
      <c r="F497" s="54" t="str">
        <f t="shared" si="119"/>
        <v>-</v>
      </c>
    </row>
    <row r="498" spans="1:6" ht="24" x14ac:dyDescent="0.2">
      <c r="A498" s="55">
        <v>8445</v>
      </c>
      <c r="B498" s="87" t="s">
        <v>1000</v>
      </c>
      <c r="C498" s="52" t="s">
        <v>1001</v>
      </c>
      <c r="D498" s="244">
        <v>0</v>
      </c>
      <c r="E498" s="244">
        <v>0</v>
      </c>
      <c r="F498" s="54" t="str">
        <f t="shared" si="119"/>
        <v>-</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v>0</v>
      </c>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89484</v>
      </c>
      <c r="E507" s="53">
        <f t="shared" si="142"/>
        <v>67623.09</v>
      </c>
      <c r="F507" s="54">
        <f t="shared" si="119"/>
        <v>75.570034866568321</v>
      </c>
    </row>
    <row r="508" spans="1:6" ht="12.75" customHeight="1" x14ac:dyDescent="0.2">
      <c r="A508" s="55">
        <v>8471</v>
      </c>
      <c r="B508" s="87" t="s">
        <v>1020</v>
      </c>
      <c r="C508" s="52" t="s">
        <v>1021</v>
      </c>
      <c r="D508" s="244">
        <v>89484</v>
      </c>
      <c r="E508" s="244">
        <v>67623.09</v>
      </c>
      <c r="F508" s="54">
        <f t="shared" si="119"/>
        <v>75.570034866568321</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4"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3000000</v>
      </c>
      <c r="E528" s="53">
        <f t="shared" si="148"/>
        <v>3089484.28</v>
      </c>
      <c r="F528" s="54">
        <f t="shared" si="119"/>
        <v>102.98280933333332</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v>0</v>
      </c>
      <c r="F536" s="54" t="str">
        <f t="shared" si="119"/>
        <v>-</v>
      </c>
    </row>
    <row r="537" spans="1:6" ht="24" x14ac:dyDescent="0.2">
      <c r="A537" s="55">
        <v>5122</v>
      </c>
      <c r="B537" s="87" t="s">
        <v>1078</v>
      </c>
      <c r="C537" s="52" t="s">
        <v>1079</v>
      </c>
      <c r="D537" s="244">
        <v>0</v>
      </c>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0</v>
      </c>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24"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4"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v>0</v>
      </c>
      <c r="F582" s="54" t="str">
        <f t="shared" si="119"/>
        <v>-</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4" x14ac:dyDescent="0.2">
      <c r="A593" s="55">
        <v>54</v>
      </c>
      <c r="B593" s="234" t="s">
        <v>1181</v>
      </c>
      <c r="C593" s="52" t="s">
        <v>1182</v>
      </c>
      <c r="D593" s="53">
        <f t="shared" ref="D593:E593" si="167">D594+D599+D603+D605+D612+D617</f>
        <v>3000000</v>
      </c>
      <c r="E593" s="53">
        <f t="shared" si="167"/>
        <v>3089484.28</v>
      </c>
      <c r="F593" s="54">
        <f t="shared" si="119"/>
        <v>102.98280933333332</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24" x14ac:dyDescent="0.2">
      <c r="A601" s="55">
        <v>5423</v>
      </c>
      <c r="B601" s="87" t="s">
        <v>1197</v>
      </c>
      <c r="C601" s="52" t="s">
        <v>1198</v>
      </c>
      <c r="D601" s="244">
        <v>0</v>
      </c>
      <c r="E601" s="244">
        <v>0</v>
      </c>
      <c r="F601" s="54" t="str">
        <f t="shared" si="119"/>
        <v>-</v>
      </c>
    </row>
    <row r="602" spans="1:6" ht="24" x14ac:dyDescent="0.2">
      <c r="A602" s="55">
        <v>5424</v>
      </c>
      <c r="B602" s="87" t="s">
        <v>1199</v>
      </c>
      <c r="C602" s="52" t="s">
        <v>1200</v>
      </c>
      <c r="D602" s="244">
        <v>0</v>
      </c>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4" x14ac:dyDescent="0.2">
      <c r="A605" s="55">
        <v>544</v>
      </c>
      <c r="B605" s="87" t="s">
        <v>1205</v>
      </c>
      <c r="C605" s="52" t="s">
        <v>1206</v>
      </c>
      <c r="D605" s="53">
        <f t="shared" ref="D605:E605" si="171">SUM(D606:D611)</f>
        <v>3000000</v>
      </c>
      <c r="E605" s="53">
        <f t="shared" si="171"/>
        <v>3000000</v>
      </c>
      <c r="F605" s="54">
        <f t="shared" si="119"/>
        <v>100</v>
      </c>
    </row>
    <row r="606" spans="1:6" ht="24" x14ac:dyDescent="0.2">
      <c r="A606" s="55">
        <v>5443</v>
      </c>
      <c r="B606" s="87" t="s">
        <v>1207</v>
      </c>
      <c r="C606" s="52" t="s">
        <v>1208</v>
      </c>
      <c r="D606" s="244">
        <v>3000000</v>
      </c>
      <c r="E606" s="244">
        <v>3000000</v>
      </c>
      <c r="F606" s="54">
        <f t="shared" si="119"/>
        <v>100</v>
      </c>
    </row>
    <row r="607" spans="1:6" ht="24" x14ac:dyDescent="0.2">
      <c r="A607" s="55">
        <v>5444</v>
      </c>
      <c r="B607" s="234" t="s">
        <v>1209</v>
      </c>
      <c r="C607" s="52" t="s">
        <v>1210</v>
      </c>
      <c r="D607" s="244">
        <v>0</v>
      </c>
      <c r="E607" s="244">
        <v>0</v>
      </c>
      <c r="F607" s="54" t="str">
        <f t="shared" si="119"/>
        <v>-</v>
      </c>
    </row>
    <row r="608" spans="1:6" ht="24"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24" x14ac:dyDescent="0.2">
      <c r="A611" s="55">
        <v>5448</v>
      </c>
      <c r="B611" s="87" t="s">
        <v>1217</v>
      </c>
      <c r="C611" s="52" t="s">
        <v>1218</v>
      </c>
      <c r="D611" s="244">
        <v>0</v>
      </c>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24" x14ac:dyDescent="0.2">
      <c r="A617" s="55">
        <v>547</v>
      </c>
      <c r="B617" s="87" t="s">
        <v>1229</v>
      </c>
      <c r="C617" s="52" t="s">
        <v>1230</v>
      </c>
      <c r="D617" s="53">
        <f t="shared" ref="D617:E617" si="173">SUM(D618:D624)</f>
        <v>0</v>
      </c>
      <c r="E617" s="53">
        <f t="shared" si="173"/>
        <v>89484.28</v>
      </c>
      <c r="F617" s="54" t="str">
        <f t="shared" si="119"/>
        <v>-</v>
      </c>
    </row>
    <row r="618" spans="1:6" ht="12.75" customHeight="1" x14ac:dyDescent="0.2">
      <c r="A618" s="55">
        <v>5471</v>
      </c>
      <c r="B618" s="87" t="s">
        <v>1231</v>
      </c>
      <c r="C618" s="52" t="s">
        <v>1232</v>
      </c>
      <c r="D618" s="244">
        <v>0</v>
      </c>
      <c r="E618" s="244">
        <v>89484.28</v>
      </c>
      <c r="F618" s="54" t="str">
        <f t="shared" si="119"/>
        <v>-</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4" x14ac:dyDescent="0.2">
      <c r="A623" s="55">
        <v>5476</v>
      </c>
      <c r="B623" s="87" t="s">
        <v>1241</v>
      </c>
      <c r="C623" s="52" t="s">
        <v>1242</v>
      </c>
      <c r="D623" s="244">
        <v>0</v>
      </c>
      <c r="E623" s="244">
        <v>0</v>
      </c>
      <c r="F623" s="54" t="str">
        <f t="shared" si="119"/>
        <v>-</v>
      </c>
    </row>
    <row r="624" spans="1:6" ht="24"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89484</v>
      </c>
      <c r="E635" s="53">
        <f t="shared" si="178"/>
        <v>0</v>
      </c>
      <c r="F635" s="54">
        <f t="shared" si="119"/>
        <v>0</v>
      </c>
    </row>
    <row r="636" spans="1:6" ht="12.75" customHeight="1" x14ac:dyDescent="0.2">
      <c r="A636" s="55" t="s">
        <v>606</v>
      </c>
      <c r="B636" s="87" t="s">
        <v>1267</v>
      </c>
      <c r="C636" s="52" t="s">
        <v>1268</v>
      </c>
      <c r="D636" s="53">
        <f t="shared" ref="D636:E636" si="179">IF(D528-D420&gt;=0,D528-D420,0)</f>
        <v>0</v>
      </c>
      <c r="E636" s="53">
        <f t="shared" si="179"/>
        <v>3021861.19</v>
      </c>
      <c r="F636" s="54" t="str">
        <f t="shared" si="119"/>
        <v>-</v>
      </c>
    </row>
    <row r="637" spans="1:6" ht="12.75" customHeight="1" x14ac:dyDescent="0.2">
      <c r="A637" s="55">
        <v>92213</v>
      </c>
      <c r="B637" s="87" t="s">
        <v>1269</v>
      </c>
      <c r="C637" s="52" t="s">
        <v>1270</v>
      </c>
      <c r="D637" s="244">
        <v>0</v>
      </c>
      <c r="E637" s="244">
        <v>89484.29</v>
      </c>
      <c r="F637" s="54" t="str">
        <f t="shared" si="119"/>
        <v>-</v>
      </c>
    </row>
    <row r="638" spans="1:6" ht="12.75" customHeight="1" x14ac:dyDescent="0.2">
      <c r="A638" s="55">
        <v>92223</v>
      </c>
      <c r="B638" s="87" t="s">
        <v>1271</v>
      </c>
      <c r="C638" s="52" t="s">
        <v>1272</v>
      </c>
      <c r="D638" s="244">
        <v>0</v>
      </c>
      <c r="E638" s="244">
        <v>0</v>
      </c>
      <c r="F638" s="54" t="str">
        <f t="shared" si="119"/>
        <v>-</v>
      </c>
    </row>
    <row r="639" spans="1:6" ht="12.75" customHeight="1" x14ac:dyDescent="0.2">
      <c r="A639" s="55" t="s">
        <v>606</v>
      </c>
      <c r="B639" s="87" t="s">
        <v>1273</v>
      </c>
      <c r="C639" s="52" t="s">
        <v>1274</v>
      </c>
      <c r="D639" s="53">
        <f t="shared" ref="D639:E639" si="180">D412+D420</f>
        <v>9799908</v>
      </c>
      <c r="E639" s="53">
        <f t="shared" si="180"/>
        <v>8566665.7199999988</v>
      </c>
      <c r="F639" s="54">
        <f t="shared" si="119"/>
        <v>87.415776964436802</v>
      </c>
    </row>
    <row r="640" spans="1:6" ht="12.75" customHeight="1" x14ac:dyDescent="0.2">
      <c r="A640" s="55" t="s">
        <v>606</v>
      </c>
      <c r="B640" s="87" t="s">
        <v>1275</v>
      </c>
      <c r="C640" s="52" t="s">
        <v>1276</v>
      </c>
      <c r="D640" s="53">
        <f t="shared" ref="D640:E640" si="181">D413+D528</f>
        <v>15874021</v>
      </c>
      <c r="E640" s="53">
        <f t="shared" si="181"/>
        <v>8542891.9800000004</v>
      </c>
      <c r="F640" s="54">
        <f t="shared" si="119"/>
        <v>53.81681163203703</v>
      </c>
    </row>
    <row r="641" spans="1:6" ht="12.75" customHeight="1" x14ac:dyDescent="0.2">
      <c r="A641" s="55" t="s">
        <v>606</v>
      </c>
      <c r="B641" s="87" t="s">
        <v>1277</v>
      </c>
      <c r="C641" s="52" t="s">
        <v>1278</v>
      </c>
      <c r="D641" s="53">
        <f t="shared" ref="D641:E641" si="182">IF(D639&gt;=D640,D639-D640,0)</f>
        <v>0</v>
      </c>
      <c r="E641" s="53">
        <f t="shared" si="182"/>
        <v>23773.739999998361</v>
      </c>
      <c r="F641" s="54" t="str">
        <f t="shared" si="119"/>
        <v>-</v>
      </c>
    </row>
    <row r="642" spans="1:6" ht="12.75" customHeight="1" x14ac:dyDescent="0.2">
      <c r="A642" s="55" t="s">
        <v>606</v>
      </c>
      <c r="B642" s="87" t="s">
        <v>1279</v>
      </c>
      <c r="C642" s="52" t="s">
        <v>1280</v>
      </c>
      <c r="D642" s="53">
        <f t="shared" ref="D642:E642" si="183">IF(D640&gt;=D639,D640-D639,0)</f>
        <v>6074113</v>
      </c>
      <c r="E642" s="53">
        <f t="shared" si="183"/>
        <v>0</v>
      </c>
      <c r="F642" s="54">
        <f t="shared" si="119"/>
        <v>0</v>
      </c>
    </row>
    <row r="643" spans="1:6" ht="24" x14ac:dyDescent="0.2">
      <c r="A643" s="62" t="s">
        <v>1281</v>
      </c>
      <c r="B643" s="87" t="s">
        <v>1282</v>
      </c>
      <c r="C643" s="63" t="s">
        <v>1281</v>
      </c>
      <c r="D643" s="53">
        <f t="shared" ref="D643:E643" si="184">IF(D416-D417+D637-D638&gt;=0,D416-D417+D637-D638,0)</f>
        <v>6348253</v>
      </c>
      <c r="E643" s="53">
        <f t="shared" si="184"/>
        <v>284140.16000000009</v>
      </c>
      <c r="F643" s="54">
        <f t="shared" si="119"/>
        <v>4.4758795845093147</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274140</v>
      </c>
      <c r="E645" s="53">
        <f t="shared" si="186"/>
        <v>307913.89999999845</v>
      </c>
      <c r="F645" s="54">
        <f t="shared" si="119"/>
        <v>112.3199460129855</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0</v>
      </c>
      <c r="E647" s="245">
        <v>0</v>
      </c>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6698054</v>
      </c>
      <c r="E649" s="244">
        <v>642351.99</v>
      </c>
      <c r="F649" s="54">
        <f t="shared" ref="F649:F724" si="188">IF(D649&lt;&gt;0,IF(E649/D649&gt;=100,"&gt;&gt;100",E649/D649*100),"-")</f>
        <v>9.5901285656998283</v>
      </c>
    </row>
    <row r="650" spans="1:6" ht="12.75" customHeight="1" x14ac:dyDescent="0.2">
      <c r="A650" s="55" t="s">
        <v>1294</v>
      </c>
      <c r="B650" s="87" t="s">
        <v>1295</v>
      </c>
      <c r="C650" s="52" t="s">
        <v>1294</v>
      </c>
      <c r="D650" s="244">
        <v>23416098</v>
      </c>
      <c r="E650" s="244">
        <v>9438097.6099999994</v>
      </c>
      <c r="F650" s="54">
        <f t="shared" si="188"/>
        <v>40.306021993929129</v>
      </c>
    </row>
    <row r="651" spans="1:6" ht="12.75" customHeight="1" x14ac:dyDescent="0.2">
      <c r="A651" s="55" t="s">
        <v>1296</v>
      </c>
      <c r="B651" s="87" t="s">
        <v>1297</v>
      </c>
      <c r="C651" s="52" t="s">
        <v>1296</v>
      </c>
      <c r="D651" s="244">
        <v>29471800</v>
      </c>
      <c r="E651" s="244">
        <v>9346598.5700000003</v>
      </c>
      <c r="F651" s="54">
        <f t="shared" si="188"/>
        <v>31.713701131250893</v>
      </c>
    </row>
    <row r="652" spans="1:6" ht="24" x14ac:dyDescent="0.2">
      <c r="A652" s="55">
        <v>11</v>
      </c>
      <c r="B652" s="87" t="s">
        <v>1298</v>
      </c>
      <c r="C652" s="52" t="s">
        <v>1299</v>
      </c>
      <c r="D652" s="53">
        <f t="shared" ref="D652:E652" si="189">+D649+D650-D651</f>
        <v>642352</v>
      </c>
      <c r="E652" s="53">
        <f t="shared" si="189"/>
        <v>733851.02999999933</v>
      </c>
      <c r="F652" s="54">
        <f t="shared" si="188"/>
        <v>114.24437535805903</v>
      </c>
    </row>
    <row r="653" spans="1:6" ht="24" x14ac:dyDescent="0.2">
      <c r="A653" s="55" t="s">
        <v>606</v>
      </c>
      <c r="B653" s="87" t="s">
        <v>1300</v>
      </c>
      <c r="C653" s="52" t="s">
        <v>1301</v>
      </c>
      <c r="D653" s="264">
        <v>42</v>
      </c>
      <c r="E653" s="264">
        <v>10</v>
      </c>
      <c r="F653" s="54">
        <f t="shared" si="188"/>
        <v>23.809523809523807</v>
      </c>
    </row>
    <row r="654" spans="1:6" ht="24" x14ac:dyDescent="0.2">
      <c r="A654" s="55" t="s">
        <v>606</v>
      </c>
      <c r="B654" s="87" t="s">
        <v>1302</v>
      </c>
      <c r="C654" s="52" t="s">
        <v>1303</v>
      </c>
      <c r="D654" s="264">
        <v>0</v>
      </c>
      <c r="E654" s="264">
        <v>9</v>
      </c>
      <c r="F654" s="54" t="str">
        <f t="shared" si="188"/>
        <v>-</v>
      </c>
    </row>
    <row r="655" spans="1:6" ht="12.75" customHeight="1" x14ac:dyDescent="0.2">
      <c r="A655" s="55" t="s">
        <v>606</v>
      </c>
      <c r="B655" s="87" t="s">
        <v>1304</v>
      </c>
      <c r="C655" s="52" t="s">
        <v>1305</v>
      </c>
      <c r="D655" s="264">
        <v>42</v>
      </c>
      <c r="E655" s="264">
        <v>10</v>
      </c>
      <c r="F655" s="54">
        <f t="shared" si="188"/>
        <v>23.809523809523807</v>
      </c>
    </row>
    <row r="656" spans="1:6" ht="12.75" customHeight="1" x14ac:dyDescent="0.2">
      <c r="A656" s="55" t="s">
        <v>606</v>
      </c>
      <c r="B656" s="87" t="s">
        <v>1306</v>
      </c>
      <c r="C656" s="52" t="s">
        <v>1307</v>
      </c>
      <c r="D656" s="264">
        <v>0</v>
      </c>
      <c r="E656" s="264">
        <v>9</v>
      </c>
      <c r="F656" s="54" t="str">
        <f t="shared" si="188"/>
        <v>-</v>
      </c>
    </row>
    <row r="657" spans="1:6" ht="24"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0</v>
      </c>
      <c r="E658" s="244">
        <v>0</v>
      </c>
      <c r="F658" s="54" t="str">
        <f t="shared" si="188"/>
        <v>-</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681</v>
      </c>
      <c r="E660" s="244">
        <v>4603.59</v>
      </c>
      <c r="F660" s="54">
        <f t="shared" si="188"/>
        <v>676.00440528634363</v>
      </c>
    </row>
    <row r="661" spans="1:6" ht="12.75" customHeight="1" x14ac:dyDescent="0.2">
      <c r="A661" s="55">
        <v>63311</v>
      </c>
      <c r="B661" s="87" t="s">
        <v>1317</v>
      </c>
      <c r="C661" s="52" t="s">
        <v>1318</v>
      </c>
      <c r="D661" s="244">
        <v>2121205</v>
      </c>
      <c r="E661" s="244">
        <v>2249092.04</v>
      </c>
      <c r="F661" s="54">
        <f t="shared" si="188"/>
        <v>106.02898069729234</v>
      </c>
    </row>
    <row r="662" spans="1:6" ht="12.75" customHeight="1" x14ac:dyDescent="0.2">
      <c r="A662" s="55">
        <v>63312</v>
      </c>
      <c r="B662" s="87" t="s">
        <v>1319</v>
      </c>
      <c r="C662" s="52" t="s">
        <v>1320</v>
      </c>
      <c r="D662" s="244">
        <v>25325</v>
      </c>
      <c r="E662" s="244">
        <v>0</v>
      </c>
      <c r="F662" s="54">
        <f t="shared" si="188"/>
        <v>0</v>
      </c>
    </row>
    <row r="663" spans="1:6" ht="12.75" customHeight="1" x14ac:dyDescent="0.2">
      <c r="A663" s="55">
        <v>63313</v>
      </c>
      <c r="B663" s="87" t="s">
        <v>1321</v>
      </c>
      <c r="C663" s="52" t="s">
        <v>1322</v>
      </c>
      <c r="D663" s="244">
        <v>0</v>
      </c>
      <c r="E663" s="244">
        <v>0</v>
      </c>
      <c r="F663" s="54" t="str">
        <f t="shared" si="188"/>
        <v>-</v>
      </c>
    </row>
    <row r="664" spans="1:6" ht="12.75" customHeight="1" x14ac:dyDescent="0.2">
      <c r="A664" s="55">
        <v>63314</v>
      </c>
      <c r="B664" s="87" t="s">
        <v>1323</v>
      </c>
      <c r="C664" s="52" t="s">
        <v>1324</v>
      </c>
      <c r="D664" s="244">
        <v>0</v>
      </c>
      <c r="E664" s="244">
        <v>0</v>
      </c>
      <c r="F664" s="54" t="str">
        <f t="shared" si="188"/>
        <v>-</v>
      </c>
    </row>
    <row r="665" spans="1:6" ht="12.75" customHeight="1" x14ac:dyDescent="0.2">
      <c r="A665" s="55">
        <v>63321</v>
      </c>
      <c r="B665" s="87" t="s">
        <v>1325</v>
      </c>
      <c r="C665" s="52" t="s">
        <v>1326</v>
      </c>
      <c r="D665" s="244">
        <v>691226</v>
      </c>
      <c r="E665" s="244">
        <v>50000</v>
      </c>
      <c r="F665" s="54">
        <f t="shared" si="188"/>
        <v>7.2335242019252748</v>
      </c>
    </row>
    <row r="666" spans="1:6" ht="12.75" customHeight="1" x14ac:dyDescent="0.2">
      <c r="A666" s="55">
        <v>63322</v>
      </c>
      <c r="B666" s="87" t="s">
        <v>1327</v>
      </c>
      <c r="C666" s="52" t="s">
        <v>1328</v>
      </c>
      <c r="D666" s="244">
        <v>5000</v>
      </c>
      <c r="E666" s="244">
        <v>150000</v>
      </c>
      <c r="F666" s="54">
        <f t="shared" si="188"/>
        <v>3000</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131580</v>
      </c>
      <c r="E669" s="244">
        <v>34333.86</v>
      </c>
      <c r="F669" s="54">
        <f t="shared" si="188"/>
        <v>26.093524851801185</v>
      </c>
    </row>
    <row r="670" spans="1:6" ht="12.75" customHeight="1" x14ac:dyDescent="0.2">
      <c r="A670" s="55">
        <v>63415</v>
      </c>
      <c r="B670" s="87" t="s">
        <v>1335</v>
      </c>
      <c r="C670" s="52" t="s">
        <v>1336</v>
      </c>
      <c r="D670" s="244">
        <v>0</v>
      </c>
      <c r="E670" s="244">
        <v>0</v>
      </c>
      <c r="F670" s="54" t="str">
        <f t="shared" si="188"/>
        <v>-</v>
      </c>
    </row>
    <row r="671" spans="1:6" ht="24" x14ac:dyDescent="0.2">
      <c r="A671" s="55">
        <v>63416</v>
      </c>
      <c r="B671" s="234" t="s">
        <v>1337</v>
      </c>
      <c r="C671" s="52" t="s">
        <v>1338</v>
      </c>
      <c r="D671" s="244">
        <v>0</v>
      </c>
      <c r="E671" s="244">
        <v>0</v>
      </c>
      <c r="F671" s="54" t="str">
        <f t="shared" si="188"/>
        <v>-</v>
      </c>
    </row>
    <row r="672" spans="1:6" ht="12.75" customHeight="1" x14ac:dyDescent="0.2">
      <c r="A672" s="55">
        <v>63424</v>
      </c>
      <c r="B672" s="87" t="s">
        <v>1339</v>
      </c>
      <c r="C672" s="52" t="s">
        <v>1340</v>
      </c>
      <c r="D672" s="244">
        <v>0</v>
      </c>
      <c r="E672" s="244">
        <v>0</v>
      </c>
      <c r="F672" s="54" t="str">
        <f t="shared" si="188"/>
        <v>-</v>
      </c>
    </row>
    <row r="673" spans="1:6" ht="12.75" customHeight="1" x14ac:dyDescent="0.2">
      <c r="A673" s="55">
        <v>63425</v>
      </c>
      <c r="B673" s="87" t="s">
        <v>1341</v>
      </c>
      <c r="C673" s="52" t="s">
        <v>1342</v>
      </c>
      <c r="D673" s="244">
        <v>0</v>
      </c>
      <c r="E673" s="244">
        <v>0</v>
      </c>
      <c r="F673" s="54" t="str">
        <f t="shared" si="188"/>
        <v>-</v>
      </c>
    </row>
    <row r="674" spans="1:6" ht="24" x14ac:dyDescent="0.2">
      <c r="A674" s="55">
        <v>63426</v>
      </c>
      <c r="B674" s="234" t="s">
        <v>1343</v>
      </c>
      <c r="C674" s="52" t="s">
        <v>1344</v>
      </c>
      <c r="D674" s="244">
        <v>0</v>
      </c>
      <c r="E674" s="244">
        <v>0</v>
      </c>
      <c r="F674" s="54" t="str">
        <f t="shared" si="188"/>
        <v>-</v>
      </c>
    </row>
    <row r="675" spans="1:6" ht="24" x14ac:dyDescent="0.2">
      <c r="A675" s="55">
        <v>63612</v>
      </c>
      <c r="B675" s="234" t="s">
        <v>1345</v>
      </c>
      <c r="C675" s="52" t="s">
        <v>1346</v>
      </c>
      <c r="D675" s="244">
        <v>0</v>
      </c>
      <c r="E675" s="244">
        <v>0</v>
      </c>
      <c r="F675" s="54" t="str">
        <f t="shared" si="188"/>
        <v>-</v>
      </c>
    </row>
    <row r="676" spans="1:6" ht="24" x14ac:dyDescent="0.2">
      <c r="A676" s="55">
        <v>63613</v>
      </c>
      <c r="B676" s="234" t="s">
        <v>1347</v>
      </c>
      <c r="C676" s="52" t="s">
        <v>1348</v>
      </c>
      <c r="D676" s="244">
        <v>0</v>
      </c>
      <c r="E676" s="244">
        <v>0</v>
      </c>
      <c r="F676" s="54" t="str">
        <f t="shared" si="188"/>
        <v>-</v>
      </c>
    </row>
    <row r="677" spans="1:6" ht="24" x14ac:dyDescent="0.2">
      <c r="A677" s="55">
        <v>63622</v>
      </c>
      <c r="B677" s="234" t="s">
        <v>1349</v>
      </c>
      <c r="C677" s="52" t="s">
        <v>1350</v>
      </c>
      <c r="D677" s="244">
        <v>0</v>
      </c>
      <c r="E677" s="244">
        <v>0</v>
      </c>
      <c r="F677" s="54" t="str">
        <f t="shared" si="188"/>
        <v>-</v>
      </c>
    </row>
    <row r="678" spans="1:6" ht="24" x14ac:dyDescent="0.2">
      <c r="A678" s="55">
        <v>63623</v>
      </c>
      <c r="B678" s="234" t="s">
        <v>1351</v>
      </c>
      <c r="C678" s="52" t="s">
        <v>1352</v>
      </c>
      <c r="D678" s="244">
        <v>0</v>
      </c>
      <c r="E678" s="244">
        <v>0</v>
      </c>
      <c r="F678" s="54" t="str">
        <f t="shared" si="188"/>
        <v>-</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4" x14ac:dyDescent="0.2">
      <c r="A684" s="55">
        <v>63716</v>
      </c>
      <c r="B684" s="234" t="s">
        <v>1358</v>
      </c>
      <c r="C684" s="56">
        <v>63716</v>
      </c>
      <c r="D684" s="244">
        <v>0</v>
      </c>
      <c r="E684" s="244">
        <v>0</v>
      </c>
      <c r="F684" s="54" t="str">
        <f t="shared" si="188"/>
        <v>-</v>
      </c>
    </row>
    <row r="685" spans="1:6" ht="24" x14ac:dyDescent="0.2">
      <c r="A685" s="55">
        <v>63717</v>
      </c>
      <c r="B685" s="234" t="s">
        <v>1359</v>
      </c>
      <c r="C685" s="56">
        <v>63717</v>
      </c>
      <c r="D685" s="244">
        <v>0</v>
      </c>
      <c r="E685" s="244">
        <v>0</v>
      </c>
      <c r="F685" s="54" t="str">
        <f t="shared" si="188"/>
        <v>-</v>
      </c>
    </row>
    <row r="686" spans="1:6" ht="24" x14ac:dyDescent="0.2">
      <c r="A686" s="55">
        <v>63721</v>
      </c>
      <c r="B686" s="234" t="s">
        <v>1360</v>
      </c>
      <c r="C686" s="56">
        <v>63721</v>
      </c>
      <c r="D686" s="244">
        <v>0</v>
      </c>
      <c r="E686" s="244">
        <v>0</v>
      </c>
      <c r="F686" s="54" t="str">
        <f t="shared" si="188"/>
        <v>-</v>
      </c>
    </row>
    <row r="687" spans="1:6" ht="24"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4" x14ac:dyDescent="0.2">
      <c r="A692" s="55">
        <v>63727</v>
      </c>
      <c r="B692" s="234" t="s">
        <v>1366</v>
      </c>
      <c r="C692" s="56">
        <v>63727</v>
      </c>
      <c r="D692" s="244">
        <v>0</v>
      </c>
      <c r="E692" s="244">
        <v>0</v>
      </c>
      <c r="F692" s="54" t="str">
        <f t="shared" si="188"/>
        <v>-</v>
      </c>
    </row>
    <row r="693" spans="1:6" ht="24"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2117870</v>
      </c>
      <c r="E694" s="244">
        <v>1085829.96</v>
      </c>
      <c r="F694" s="54">
        <f t="shared" si="188"/>
        <v>51.269906084887175</v>
      </c>
    </row>
    <row r="695" spans="1:6" ht="12.75" customHeight="1" x14ac:dyDescent="0.2">
      <c r="A695" s="55">
        <v>63812</v>
      </c>
      <c r="B695" s="234" t="s">
        <v>1370</v>
      </c>
      <c r="C695" s="52" t="s">
        <v>1371</v>
      </c>
      <c r="D695" s="244">
        <v>0</v>
      </c>
      <c r="E695" s="244">
        <v>0</v>
      </c>
      <c r="F695" s="54" t="str">
        <f t="shared" si="188"/>
        <v>-</v>
      </c>
    </row>
    <row r="696" spans="1:6" ht="24" x14ac:dyDescent="0.2">
      <c r="A696" s="55" t="s">
        <v>1372</v>
      </c>
      <c r="B696" s="234" t="s">
        <v>1373</v>
      </c>
      <c r="C696" s="52" t="s">
        <v>1372</v>
      </c>
      <c r="D696" s="244">
        <v>0</v>
      </c>
      <c r="E696" s="244">
        <v>0</v>
      </c>
      <c r="F696" s="54" t="str">
        <f t="shared" si="188"/>
        <v>-</v>
      </c>
    </row>
    <row r="697" spans="1:6" ht="24"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0</v>
      </c>
      <c r="E698" s="244">
        <v>2315123.86</v>
      </c>
      <c r="F698" s="54" t="str">
        <f t="shared" si="188"/>
        <v>-</v>
      </c>
    </row>
    <row r="699" spans="1:6" ht="12.75" customHeight="1" x14ac:dyDescent="0.2">
      <c r="A699" s="55">
        <v>63822</v>
      </c>
      <c r="B699" s="234" t="s">
        <v>1378</v>
      </c>
      <c r="C699" s="52" t="s">
        <v>1379</v>
      </c>
      <c r="D699" s="244">
        <v>0</v>
      </c>
      <c r="E699" s="244">
        <v>0</v>
      </c>
      <c r="F699" s="54" t="str">
        <f t="shared" si="188"/>
        <v>-</v>
      </c>
    </row>
    <row r="700" spans="1:6" ht="24" x14ac:dyDescent="0.2">
      <c r="A700" s="55" t="s">
        <v>1380</v>
      </c>
      <c r="B700" s="234" t="s">
        <v>1381</v>
      </c>
      <c r="C700" s="52" t="s">
        <v>1380</v>
      </c>
      <c r="D700" s="244">
        <v>0</v>
      </c>
      <c r="E700" s="244">
        <v>0</v>
      </c>
      <c r="F700" s="54" t="str">
        <f t="shared" si="188"/>
        <v>-</v>
      </c>
    </row>
    <row r="701" spans="1:6" ht="24"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4" x14ac:dyDescent="0.2">
      <c r="A708" s="55">
        <v>64376</v>
      </c>
      <c r="B708" s="234" t="s">
        <v>1396</v>
      </c>
      <c r="C708" s="52" t="s">
        <v>1397</v>
      </c>
      <c r="D708" s="244">
        <v>0</v>
      </c>
      <c r="E708" s="244">
        <v>0</v>
      </c>
      <c r="F708" s="54" t="str">
        <f t="shared" si="188"/>
        <v>-</v>
      </c>
    </row>
    <row r="709" spans="1:6" ht="24"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0</v>
      </c>
      <c r="E710" s="244">
        <v>353730.87</v>
      </c>
      <c r="F710" s="54" t="str">
        <f t="shared" si="188"/>
        <v>-</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0</v>
      </c>
      <c r="E712" s="244">
        <v>0</v>
      </c>
      <c r="F712" s="54" t="str">
        <f t="shared" si="188"/>
        <v>-</v>
      </c>
    </row>
    <row r="713" spans="1:6" ht="24" x14ac:dyDescent="0.2">
      <c r="A713" s="55">
        <v>66341</v>
      </c>
      <c r="B713" s="87" t="s">
        <v>1406</v>
      </c>
      <c r="C713" s="56">
        <v>66341</v>
      </c>
      <c r="D713" s="244">
        <v>0</v>
      </c>
      <c r="E713" s="244">
        <v>0</v>
      </c>
      <c r="F713" s="54" t="str">
        <f t="shared" si="188"/>
        <v>-</v>
      </c>
    </row>
    <row r="714" spans="1:6" ht="24" x14ac:dyDescent="0.2">
      <c r="A714" s="55">
        <v>66342</v>
      </c>
      <c r="B714" s="87" t="s">
        <v>1407</v>
      </c>
      <c r="C714" s="56">
        <v>66342</v>
      </c>
      <c r="D714" s="244">
        <v>0</v>
      </c>
      <c r="E714" s="244">
        <v>0</v>
      </c>
      <c r="F714" s="54" t="str">
        <f t="shared" si="188"/>
        <v>-</v>
      </c>
    </row>
    <row r="715" spans="1:6" ht="24"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0</v>
      </c>
      <c r="E716" s="244">
        <v>0</v>
      </c>
      <c r="F716" s="54" t="str">
        <f t="shared" si="188"/>
        <v>-</v>
      </c>
    </row>
    <row r="717" spans="1:6" ht="12.75" customHeight="1" x14ac:dyDescent="0.2">
      <c r="A717" s="55">
        <v>31215</v>
      </c>
      <c r="B717" s="87" t="s">
        <v>1411</v>
      </c>
      <c r="C717" s="52" t="s">
        <v>1412</v>
      </c>
      <c r="D717" s="244">
        <v>0</v>
      </c>
      <c r="E717" s="244">
        <v>0</v>
      </c>
      <c r="F717" s="54" t="str">
        <f t="shared" si="188"/>
        <v>-</v>
      </c>
    </row>
    <row r="718" spans="1:6" ht="12.75" customHeight="1" x14ac:dyDescent="0.2">
      <c r="A718" s="55">
        <v>32121</v>
      </c>
      <c r="B718" s="87" t="s">
        <v>1413</v>
      </c>
      <c r="C718" s="52" t="s">
        <v>1414</v>
      </c>
      <c r="D718" s="244">
        <v>9368</v>
      </c>
      <c r="E718" s="244">
        <v>49614.43</v>
      </c>
      <c r="F718" s="54">
        <f t="shared" si="188"/>
        <v>529.61603330486764</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0</v>
      </c>
      <c r="E720" s="244">
        <v>5160</v>
      </c>
      <c r="F720" s="54" t="str">
        <f t="shared" si="188"/>
        <v>-</v>
      </c>
    </row>
    <row r="721" spans="1:6" ht="12.75" customHeight="1" x14ac:dyDescent="0.2">
      <c r="A721" s="55" t="s">
        <v>1419</v>
      </c>
      <c r="B721" s="87" t="s">
        <v>1420</v>
      </c>
      <c r="C721" s="52" t="s">
        <v>1419</v>
      </c>
      <c r="D721" s="244">
        <v>0</v>
      </c>
      <c r="E721" s="244">
        <v>0</v>
      </c>
      <c r="F721" s="54" t="str">
        <f t="shared" si="188"/>
        <v>-</v>
      </c>
    </row>
    <row r="722" spans="1:6" ht="12.75" customHeight="1" x14ac:dyDescent="0.2">
      <c r="A722" s="55" t="s">
        <v>1421</v>
      </c>
      <c r="B722" s="87" t="s">
        <v>1422</v>
      </c>
      <c r="C722" s="52" t="s">
        <v>1421</v>
      </c>
      <c r="D722" s="244">
        <v>42652</v>
      </c>
      <c r="E722" s="244">
        <v>18879.13</v>
      </c>
      <c r="F722" s="54">
        <f t="shared" si="188"/>
        <v>44.263176404389007</v>
      </c>
    </row>
    <row r="723" spans="1:6" ht="12.75" customHeight="1" x14ac:dyDescent="0.2">
      <c r="A723" s="55" t="s">
        <v>1423</v>
      </c>
      <c r="B723" s="87" t="s">
        <v>1424</v>
      </c>
      <c r="C723" s="52" t="s">
        <v>1423</v>
      </c>
      <c r="D723" s="244">
        <v>0</v>
      </c>
      <c r="E723" s="244">
        <v>0</v>
      </c>
      <c r="F723" s="54" t="str">
        <f t="shared" si="188"/>
        <v>-</v>
      </c>
    </row>
    <row r="724" spans="1:6" ht="12.75" customHeight="1" x14ac:dyDescent="0.2">
      <c r="A724" s="55" t="s">
        <v>1425</v>
      </c>
      <c r="B724" s="87" t="s">
        <v>1426</v>
      </c>
      <c r="C724" s="52" t="s">
        <v>1425</v>
      </c>
      <c r="D724" s="244">
        <v>0</v>
      </c>
      <c r="E724" s="244">
        <v>0</v>
      </c>
      <c r="F724" s="54" t="str">
        <f t="shared" si="188"/>
        <v>-</v>
      </c>
    </row>
    <row r="725" spans="1:6" ht="12.75" customHeight="1" x14ac:dyDescent="0.2">
      <c r="A725" s="55">
        <v>32911</v>
      </c>
      <c r="B725" s="87" t="s">
        <v>1427</v>
      </c>
      <c r="C725" s="52" t="s">
        <v>1428</v>
      </c>
      <c r="D725" s="244">
        <v>48256</v>
      </c>
      <c r="E725" s="244">
        <v>27173.53</v>
      </c>
      <c r="F725" s="54">
        <f t="shared" ref="F725:F979" si="190">IF(D725&lt;&gt;0,IF(E725/D725&gt;=100,"&gt;&gt;100",E725/D725*100),"-")</f>
        <v>56.311194462864719</v>
      </c>
    </row>
    <row r="726" spans="1:6" ht="12.75" customHeight="1" x14ac:dyDescent="0.2">
      <c r="A726" s="55" t="s">
        <v>1429</v>
      </c>
      <c r="B726" s="87" t="s">
        <v>1430</v>
      </c>
      <c r="C726" s="52" t="s">
        <v>1429</v>
      </c>
      <c r="D726" s="244">
        <v>0</v>
      </c>
      <c r="E726" s="244">
        <v>0</v>
      </c>
      <c r="F726" s="54" t="str">
        <f t="shared" si="190"/>
        <v>-</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24" x14ac:dyDescent="0.2">
      <c r="A741" s="55">
        <v>34224</v>
      </c>
      <c r="B741" s="87" t="s">
        <v>1459</v>
      </c>
      <c r="C741" s="52" t="s">
        <v>1460</v>
      </c>
      <c r="D741" s="244">
        <v>0</v>
      </c>
      <c r="E741" s="244">
        <v>0</v>
      </c>
      <c r="F741" s="54" t="str">
        <f t="shared" si="190"/>
        <v>-</v>
      </c>
    </row>
    <row r="742" spans="1:6" ht="24" x14ac:dyDescent="0.2">
      <c r="A742" s="55">
        <v>34233</v>
      </c>
      <c r="B742" s="87" t="s">
        <v>1461</v>
      </c>
      <c r="C742" s="52" t="s">
        <v>1462</v>
      </c>
      <c r="D742" s="244">
        <v>64960</v>
      </c>
      <c r="E742" s="244">
        <v>44876.72</v>
      </c>
      <c r="F742" s="54">
        <f t="shared" si="190"/>
        <v>69.083620689655177</v>
      </c>
    </row>
    <row r="743" spans="1:6" ht="24" x14ac:dyDescent="0.2">
      <c r="A743" s="55">
        <v>34234</v>
      </c>
      <c r="B743" s="234" t="s">
        <v>1463</v>
      </c>
      <c r="C743" s="52" t="s">
        <v>1464</v>
      </c>
      <c r="D743" s="244">
        <v>0</v>
      </c>
      <c r="E743" s="244">
        <v>0</v>
      </c>
      <c r="F743" s="54" t="str">
        <f t="shared" si="190"/>
        <v>-</v>
      </c>
    </row>
    <row r="744" spans="1:6" ht="24"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4"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4" x14ac:dyDescent="0.2">
      <c r="A756" s="55">
        <v>34286</v>
      </c>
      <c r="B756" s="234" t="s">
        <v>1489</v>
      </c>
      <c r="C756" s="52" t="s">
        <v>1490</v>
      </c>
      <c r="D756" s="244">
        <v>0</v>
      </c>
      <c r="E756" s="244">
        <v>0</v>
      </c>
      <c r="F756" s="54" t="str">
        <f t="shared" si="190"/>
        <v>-</v>
      </c>
    </row>
    <row r="757" spans="1:6" ht="24"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0</v>
      </c>
      <c r="E759" s="244">
        <v>0</v>
      </c>
      <c r="F759" s="54" t="str">
        <f t="shared" si="190"/>
        <v>-</v>
      </c>
    </row>
    <row r="760" spans="1:6" ht="12.75" customHeight="1" x14ac:dyDescent="0.2">
      <c r="A760" s="55">
        <v>35232</v>
      </c>
      <c r="B760" s="87" t="s">
        <v>1497</v>
      </c>
      <c r="C760" s="52" t="s">
        <v>1498</v>
      </c>
      <c r="D760" s="244">
        <v>0</v>
      </c>
      <c r="E760" s="244">
        <v>0</v>
      </c>
      <c r="F760" s="54" t="str">
        <f t="shared" si="190"/>
        <v>-</v>
      </c>
    </row>
    <row r="761" spans="1:6" ht="12.75" customHeight="1" x14ac:dyDescent="0.2">
      <c r="A761" s="55">
        <v>36313</v>
      </c>
      <c r="B761" s="87" t="s">
        <v>1499</v>
      </c>
      <c r="C761" s="52" t="s">
        <v>1500</v>
      </c>
      <c r="D761" s="244">
        <v>0</v>
      </c>
      <c r="E761" s="244">
        <v>0</v>
      </c>
      <c r="F761" s="54" t="str">
        <f t="shared" si="190"/>
        <v>-</v>
      </c>
    </row>
    <row r="762" spans="1:6" ht="12.75" customHeight="1" x14ac:dyDescent="0.2">
      <c r="A762" s="55">
        <v>36314</v>
      </c>
      <c r="B762" s="87" t="s">
        <v>1501</v>
      </c>
      <c r="C762" s="52" t="s">
        <v>1502</v>
      </c>
      <c r="D762" s="244">
        <v>0</v>
      </c>
      <c r="E762" s="244">
        <v>0</v>
      </c>
      <c r="F762" s="54" t="str">
        <f t="shared" si="190"/>
        <v>-</v>
      </c>
    </row>
    <row r="763" spans="1:6" ht="12.75" customHeight="1" x14ac:dyDescent="0.2">
      <c r="A763" s="55">
        <v>36315</v>
      </c>
      <c r="B763" s="87" t="s">
        <v>1503</v>
      </c>
      <c r="C763" s="52" t="s">
        <v>1504</v>
      </c>
      <c r="D763" s="244">
        <v>0</v>
      </c>
      <c r="E763" s="244">
        <v>0</v>
      </c>
      <c r="F763" s="54" t="str">
        <f t="shared" si="190"/>
        <v>-</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4"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0</v>
      </c>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24" x14ac:dyDescent="0.2">
      <c r="A773" s="55">
        <v>36328</v>
      </c>
      <c r="B773" s="87" t="s">
        <v>1523</v>
      </c>
      <c r="C773" s="52" t="s">
        <v>1524</v>
      </c>
      <c r="D773" s="244">
        <v>26349</v>
      </c>
      <c r="E773" s="244">
        <v>0</v>
      </c>
      <c r="F773" s="54">
        <f t="shared" si="190"/>
        <v>0</v>
      </c>
    </row>
    <row r="774" spans="1:6" ht="24" x14ac:dyDescent="0.2">
      <c r="A774" s="55">
        <v>36329</v>
      </c>
      <c r="B774" s="234" t="s">
        <v>1525</v>
      </c>
      <c r="C774" s="52" t="s">
        <v>1526</v>
      </c>
      <c r="D774" s="244">
        <v>0</v>
      </c>
      <c r="E774" s="244">
        <v>0</v>
      </c>
      <c r="F774" s="54" t="str">
        <f t="shared" si="190"/>
        <v>-</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4" x14ac:dyDescent="0.2">
      <c r="A779" s="55" t="s">
        <v>1535</v>
      </c>
      <c r="B779" s="234" t="s">
        <v>1536</v>
      </c>
      <c r="C779" s="56" t="s">
        <v>1535</v>
      </c>
      <c r="D779" s="244">
        <v>0</v>
      </c>
      <c r="E779" s="244">
        <v>0</v>
      </c>
      <c r="F779" s="54" t="str">
        <f t="shared" si="190"/>
        <v>-</v>
      </c>
    </row>
    <row r="780" spans="1:6" ht="24"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24"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4" x14ac:dyDescent="0.2">
      <c r="A785" s="55" t="s">
        <v>1547</v>
      </c>
      <c r="B785" s="234" t="s">
        <v>1548</v>
      </c>
      <c r="C785" s="56" t="s">
        <v>1547</v>
      </c>
      <c r="D785" s="244">
        <v>0</v>
      </c>
      <c r="E785" s="244">
        <v>0</v>
      </c>
      <c r="F785" s="54" t="str">
        <f t="shared" si="190"/>
        <v>-</v>
      </c>
    </row>
    <row r="786" spans="1:6" ht="24" x14ac:dyDescent="0.2">
      <c r="A786" s="55" t="s">
        <v>1549</v>
      </c>
      <c r="B786" s="234" t="s">
        <v>1550</v>
      </c>
      <c r="C786" s="56" t="s">
        <v>1549</v>
      </c>
      <c r="D786" s="244">
        <v>0</v>
      </c>
      <c r="E786" s="244">
        <v>0</v>
      </c>
      <c r="F786" s="54" t="str">
        <f t="shared" si="190"/>
        <v>-</v>
      </c>
    </row>
    <row r="787" spans="1:6" ht="24" x14ac:dyDescent="0.2">
      <c r="A787" s="55" t="s">
        <v>1551</v>
      </c>
      <c r="B787" s="234" t="s">
        <v>1552</v>
      </c>
      <c r="C787" s="56" t="s">
        <v>1551</v>
      </c>
      <c r="D787" s="244">
        <v>0</v>
      </c>
      <c r="E787" s="244">
        <v>0</v>
      </c>
      <c r="F787" s="54" t="str">
        <f t="shared" si="190"/>
        <v>-</v>
      </c>
    </row>
    <row r="788" spans="1:6" ht="24" x14ac:dyDescent="0.2">
      <c r="A788" s="55" t="s">
        <v>1553</v>
      </c>
      <c r="B788" s="234" t="s">
        <v>1554</v>
      </c>
      <c r="C788" s="56" t="s">
        <v>1553</v>
      </c>
      <c r="D788" s="244">
        <v>0</v>
      </c>
      <c r="E788" s="244">
        <v>0</v>
      </c>
      <c r="F788" s="54" t="str">
        <f t="shared" si="190"/>
        <v>-</v>
      </c>
    </row>
    <row r="789" spans="1:6" ht="24" x14ac:dyDescent="0.2">
      <c r="A789" s="55" t="s">
        <v>1555</v>
      </c>
      <c r="B789" s="234" t="s">
        <v>1556</v>
      </c>
      <c r="C789" s="56" t="s">
        <v>1555</v>
      </c>
      <c r="D789" s="244">
        <v>0</v>
      </c>
      <c r="E789" s="244">
        <v>0</v>
      </c>
      <c r="F789" s="54" t="str">
        <f t="shared" si="190"/>
        <v>-</v>
      </c>
    </row>
    <row r="790" spans="1:6" ht="24" x14ac:dyDescent="0.2">
      <c r="A790" s="55" t="s">
        <v>1557</v>
      </c>
      <c r="B790" s="87" t="s">
        <v>1558</v>
      </c>
      <c r="C790" s="52" t="s">
        <v>1557</v>
      </c>
      <c r="D790" s="244">
        <v>0</v>
      </c>
      <c r="E790" s="244">
        <v>0</v>
      </c>
      <c r="F790" s="54" t="str">
        <f t="shared" si="190"/>
        <v>-</v>
      </c>
    </row>
    <row r="791" spans="1:6" ht="24" x14ac:dyDescent="0.2">
      <c r="A791" s="55" t="s">
        <v>1559</v>
      </c>
      <c r="B791" s="87" t="s">
        <v>1560</v>
      </c>
      <c r="C791" s="52" t="s">
        <v>1559</v>
      </c>
      <c r="D791" s="244">
        <v>0</v>
      </c>
      <c r="E791" s="244">
        <v>0</v>
      </c>
      <c r="F791" s="54" t="str">
        <f t="shared" si="190"/>
        <v>-</v>
      </c>
    </row>
    <row r="792" spans="1:6" ht="24" x14ac:dyDescent="0.2">
      <c r="A792" s="55" t="s">
        <v>1561</v>
      </c>
      <c r="B792" s="87" t="s">
        <v>1562</v>
      </c>
      <c r="C792" s="52" t="s">
        <v>1561</v>
      </c>
      <c r="D792" s="244">
        <v>0</v>
      </c>
      <c r="E792" s="244">
        <v>0</v>
      </c>
      <c r="F792" s="54" t="str">
        <f t="shared" si="190"/>
        <v>-</v>
      </c>
    </row>
    <row r="793" spans="1:6" ht="24"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4" x14ac:dyDescent="0.2">
      <c r="A797" s="55" t="s">
        <v>1571</v>
      </c>
      <c r="B797" s="87" t="s">
        <v>1572</v>
      </c>
      <c r="C797" s="52" t="s">
        <v>1571</v>
      </c>
      <c r="D797" s="244">
        <v>0</v>
      </c>
      <c r="E797" s="244">
        <v>0</v>
      </c>
      <c r="F797" s="54" t="str">
        <f t="shared" si="190"/>
        <v>-</v>
      </c>
    </row>
    <row r="798" spans="1:6" ht="24" x14ac:dyDescent="0.2">
      <c r="A798" s="55" t="s">
        <v>1573</v>
      </c>
      <c r="B798" s="87" t="s">
        <v>1574</v>
      </c>
      <c r="C798" s="52" t="s">
        <v>1573</v>
      </c>
      <c r="D798" s="244">
        <v>0</v>
      </c>
      <c r="E798" s="244">
        <v>0</v>
      </c>
      <c r="F798" s="54" t="str">
        <f t="shared" si="190"/>
        <v>-</v>
      </c>
    </row>
    <row r="799" spans="1:6" ht="24" x14ac:dyDescent="0.2">
      <c r="A799" s="55" t="s">
        <v>1575</v>
      </c>
      <c r="B799" s="87" t="s">
        <v>1576</v>
      </c>
      <c r="C799" s="52" t="s">
        <v>1575</v>
      </c>
      <c r="D799" s="244">
        <v>0</v>
      </c>
      <c r="E799" s="244">
        <v>0</v>
      </c>
      <c r="F799" s="54" t="str">
        <f t="shared" si="190"/>
        <v>-</v>
      </c>
    </row>
    <row r="800" spans="1:6" ht="24" x14ac:dyDescent="0.2">
      <c r="A800" s="55" t="s">
        <v>1577</v>
      </c>
      <c r="B800" s="87" t="s">
        <v>1578</v>
      </c>
      <c r="C800" s="52" t="s">
        <v>1577</v>
      </c>
      <c r="D800" s="244">
        <v>0</v>
      </c>
      <c r="E800" s="244">
        <v>0</v>
      </c>
      <c r="F800" s="54" t="str">
        <f t="shared" si="190"/>
        <v>-</v>
      </c>
    </row>
    <row r="801" spans="1:6" ht="24" x14ac:dyDescent="0.2">
      <c r="A801" s="55" t="s">
        <v>1579</v>
      </c>
      <c r="B801" s="87" t="s">
        <v>1580</v>
      </c>
      <c r="C801" s="52" t="s">
        <v>1579</v>
      </c>
      <c r="D801" s="244">
        <v>0</v>
      </c>
      <c r="E801" s="244">
        <v>0</v>
      </c>
      <c r="F801" s="54" t="str">
        <f t="shared" si="190"/>
        <v>-</v>
      </c>
    </row>
    <row r="802" spans="1:6" ht="24" x14ac:dyDescent="0.2">
      <c r="A802" s="55" t="s">
        <v>1581</v>
      </c>
      <c r="B802" s="87" t="s">
        <v>1582</v>
      </c>
      <c r="C802" s="52" t="s">
        <v>1581</v>
      </c>
      <c r="D802" s="244">
        <v>0</v>
      </c>
      <c r="E802" s="244">
        <v>0</v>
      </c>
      <c r="F802" s="54" t="str">
        <f t="shared" si="190"/>
        <v>-</v>
      </c>
    </row>
    <row r="803" spans="1:6" ht="24"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4" x14ac:dyDescent="0.2">
      <c r="A806" s="55" t="s">
        <v>1589</v>
      </c>
      <c r="B806" s="87" t="s">
        <v>1590</v>
      </c>
      <c r="C806" s="52" t="s">
        <v>1589</v>
      </c>
      <c r="D806" s="244">
        <v>0</v>
      </c>
      <c r="E806" s="244">
        <v>0</v>
      </c>
      <c r="F806" s="54" t="str">
        <f t="shared" si="190"/>
        <v>-</v>
      </c>
    </row>
    <row r="807" spans="1:6" ht="24"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0</v>
      </c>
      <c r="E815" s="244">
        <v>4000</v>
      </c>
      <c r="F815" s="54" t="str">
        <f t="shared" si="190"/>
        <v>-</v>
      </c>
    </row>
    <row r="816" spans="1:6" ht="12.75" customHeight="1" x14ac:dyDescent="0.2">
      <c r="A816" s="55" t="s">
        <v>1609</v>
      </c>
      <c r="B816" s="87" t="s">
        <v>1610</v>
      </c>
      <c r="C816" s="52" t="s">
        <v>1609</v>
      </c>
      <c r="D816" s="244">
        <v>278347</v>
      </c>
      <c r="E816" s="244">
        <v>222389.36</v>
      </c>
      <c r="F816" s="54">
        <f t="shared" si="190"/>
        <v>79.896445803259951</v>
      </c>
    </row>
    <row r="817" spans="1:6" ht="12.75" customHeight="1" x14ac:dyDescent="0.2">
      <c r="A817" s="55" t="s">
        <v>1611</v>
      </c>
      <c r="B817" s="87" t="s">
        <v>1612</v>
      </c>
      <c r="C817" s="52" t="s">
        <v>1611</v>
      </c>
      <c r="D817" s="244">
        <v>0</v>
      </c>
      <c r="E817" s="244">
        <v>0</v>
      </c>
      <c r="F817" s="54" t="str">
        <f t="shared" si="190"/>
        <v>-</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36000</v>
      </c>
      <c r="E819" s="244">
        <v>30000</v>
      </c>
      <c r="F819" s="54">
        <f t="shared" si="190"/>
        <v>83.333333333333343</v>
      </c>
    </row>
    <row r="820" spans="1:6" ht="24"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29000</v>
      </c>
      <c r="E821" s="244">
        <v>17000</v>
      </c>
      <c r="F821" s="54">
        <f t="shared" si="190"/>
        <v>58.620689655172406</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20100</v>
      </c>
      <c r="E823" s="244">
        <v>0</v>
      </c>
      <c r="F823" s="54">
        <f t="shared" si="190"/>
        <v>0</v>
      </c>
    </row>
    <row r="824" spans="1:6" ht="12.75" customHeight="1" x14ac:dyDescent="0.2">
      <c r="A824" s="55">
        <v>37221</v>
      </c>
      <c r="B824" s="87" t="s">
        <v>1625</v>
      </c>
      <c r="C824" s="52" t="s">
        <v>1626</v>
      </c>
      <c r="D824" s="244">
        <v>52806</v>
      </c>
      <c r="E824" s="244">
        <v>60010.84</v>
      </c>
      <c r="F824" s="54">
        <f t="shared" si="190"/>
        <v>113.64397985077453</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0</v>
      </c>
      <c r="E826" s="244">
        <v>0</v>
      </c>
      <c r="F826" s="54" t="str">
        <f t="shared" si="190"/>
        <v>-</v>
      </c>
    </row>
    <row r="827" spans="1:6" ht="12.75" customHeight="1" x14ac:dyDescent="0.2">
      <c r="A827" s="55" t="s">
        <v>1630</v>
      </c>
      <c r="B827" s="87" t="s">
        <v>1631</v>
      </c>
      <c r="C827" s="52" t="s">
        <v>1630</v>
      </c>
      <c r="D827" s="244">
        <v>11828</v>
      </c>
      <c r="E827" s="244">
        <v>11346</v>
      </c>
      <c r="F827" s="54">
        <f t="shared" si="190"/>
        <v>95.924923909367593</v>
      </c>
    </row>
    <row r="828" spans="1:6" ht="12.75" customHeight="1" x14ac:dyDescent="0.2">
      <c r="A828" s="55" t="s">
        <v>1632</v>
      </c>
      <c r="B828" s="87" t="s">
        <v>1633</v>
      </c>
      <c r="C828" s="52" t="s">
        <v>1632</v>
      </c>
      <c r="D828" s="244">
        <v>0</v>
      </c>
      <c r="E828" s="244">
        <v>0</v>
      </c>
      <c r="F828" s="54" t="str">
        <f t="shared" si="190"/>
        <v>-</v>
      </c>
    </row>
    <row r="829" spans="1:6" ht="12.75" customHeight="1" x14ac:dyDescent="0.2">
      <c r="A829" s="55">
        <v>38117</v>
      </c>
      <c r="B829" s="87" t="s">
        <v>1634</v>
      </c>
      <c r="C829" s="52" t="s">
        <v>1635</v>
      </c>
      <c r="D829" s="244">
        <v>0</v>
      </c>
      <c r="E829" s="244">
        <v>0</v>
      </c>
      <c r="F829" s="54" t="str">
        <f t="shared" si="190"/>
        <v>-</v>
      </c>
    </row>
    <row r="830" spans="1:6" ht="12.75" customHeight="1" x14ac:dyDescent="0.2">
      <c r="A830" s="55">
        <v>38612</v>
      </c>
      <c r="B830" s="87" t="s">
        <v>1636</v>
      </c>
      <c r="C830" s="52" t="s">
        <v>1637</v>
      </c>
      <c r="D830" s="244">
        <v>0</v>
      </c>
      <c r="E830" s="244">
        <v>0</v>
      </c>
      <c r="F830" s="54" t="str">
        <f t="shared" si="190"/>
        <v>-</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4" x14ac:dyDescent="0.2">
      <c r="A843" s="55" t="s">
        <v>1662</v>
      </c>
      <c r="B843" s="87" t="s">
        <v>1663</v>
      </c>
      <c r="C843" s="56" t="s">
        <v>1662</v>
      </c>
      <c r="D843" s="244">
        <v>0</v>
      </c>
      <c r="E843" s="244">
        <v>0</v>
      </c>
      <c r="F843" s="54" t="str">
        <f t="shared" si="190"/>
        <v>-</v>
      </c>
    </row>
    <row r="844" spans="1:6" ht="24"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4"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24" x14ac:dyDescent="0.2">
      <c r="A848" s="55">
        <v>81332</v>
      </c>
      <c r="B848" s="87" t="s">
        <v>1672</v>
      </c>
      <c r="C848" s="52" t="s">
        <v>1673</v>
      </c>
      <c r="D848" s="244">
        <v>0</v>
      </c>
      <c r="E848" s="244">
        <v>0</v>
      </c>
      <c r="F848" s="54" t="str">
        <f t="shared" si="190"/>
        <v>-</v>
      </c>
    </row>
    <row r="849" spans="1:6" ht="24"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4" x14ac:dyDescent="0.2">
      <c r="A852" s="55">
        <v>81532</v>
      </c>
      <c r="B852" s="234" t="s">
        <v>1680</v>
      </c>
      <c r="C852" s="52" t="s">
        <v>1681</v>
      </c>
      <c r="D852" s="244">
        <v>0</v>
      </c>
      <c r="E852" s="244">
        <v>0</v>
      </c>
      <c r="F852" s="54" t="str">
        <f t="shared" si="190"/>
        <v>-</v>
      </c>
    </row>
    <row r="853" spans="1:6" ht="24" x14ac:dyDescent="0.2">
      <c r="A853" s="55">
        <v>81542</v>
      </c>
      <c r="B853" s="234" t="s">
        <v>1682</v>
      </c>
      <c r="C853" s="52" t="s">
        <v>1683</v>
      </c>
      <c r="D853" s="244">
        <v>0</v>
      </c>
      <c r="E853" s="244">
        <v>0</v>
      </c>
      <c r="F853" s="54" t="str">
        <f t="shared" si="190"/>
        <v>-</v>
      </c>
    </row>
    <row r="854" spans="1:6" ht="24" x14ac:dyDescent="0.2">
      <c r="A854" s="55">
        <v>81552</v>
      </c>
      <c r="B854" s="87" t="s">
        <v>1684</v>
      </c>
      <c r="C854" s="52" t="s">
        <v>1685</v>
      </c>
      <c r="D854" s="244">
        <v>0</v>
      </c>
      <c r="E854" s="244">
        <v>0</v>
      </c>
      <c r="F854" s="54" t="str">
        <f t="shared" si="190"/>
        <v>-</v>
      </c>
    </row>
    <row r="855" spans="1:6" ht="24" x14ac:dyDescent="0.2">
      <c r="A855" s="55">
        <v>81631</v>
      </c>
      <c r="B855" s="234" t="s">
        <v>1686</v>
      </c>
      <c r="C855" s="52" t="s">
        <v>1687</v>
      </c>
      <c r="D855" s="244">
        <v>0</v>
      </c>
      <c r="E855" s="244">
        <v>0</v>
      </c>
      <c r="F855" s="54" t="str">
        <f t="shared" si="190"/>
        <v>-</v>
      </c>
    </row>
    <row r="856" spans="1:6" ht="24"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4" x14ac:dyDescent="0.2">
      <c r="A869" s="55">
        <v>81761</v>
      </c>
      <c r="B869" s="234" t="s">
        <v>1714</v>
      </c>
      <c r="C869" s="52" t="s">
        <v>1715</v>
      </c>
      <c r="D869" s="244">
        <v>0</v>
      </c>
      <c r="E869" s="244">
        <v>0</v>
      </c>
      <c r="F869" s="54" t="str">
        <f t="shared" si="190"/>
        <v>-</v>
      </c>
    </row>
    <row r="870" spans="1:6" ht="24" x14ac:dyDescent="0.2">
      <c r="A870" s="55">
        <v>81762</v>
      </c>
      <c r="B870" s="234" t="s">
        <v>1716</v>
      </c>
      <c r="C870" s="52" t="s">
        <v>1717</v>
      </c>
      <c r="D870" s="244">
        <v>0</v>
      </c>
      <c r="E870" s="244">
        <v>0</v>
      </c>
      <c r="F870" s="54" t="str">
        <f t="shared" si="190"/>
        <v>-</v>
      </c>
    </row>
    <row r="871" spans="1:6" ht="24" x14ac:dyDescent="0.2">
      <c r="A871" s="55">
        <v>81771</v>
      </c>
      <c r="B871" s="87" t="s">
        <v>1718</v>
      </c>
      <c r="C871" s="52" t="s">
        <v>1719</v>
      </c>
      <c r="D871" s="244">
        <v>0</v>
      </c>
      <c r="E871" s="244">
        <v>0</v>
      </c>
      <c r="F871" s="54" t="str">
        <f t="shared" si="190"/>
        <v>-</v>
      </c>
    </row>
    <row r="872" spans="1:6" ht="24"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24" x14ac:dyDescent="0.2">
      <c r="A882" s="55">
        <v>84242</v>
      </c>
      <c r="B882" s="87" t="s">
        <v>1740</v>
      </c>
      <c r="C882" s="52" t="s">
        <v>1741</v>
      </c>
      <c r="D882" s="244">
        <v>0</v>
      </c>
      <c r="E882" s="244">
        <v>0</v>
      </c>
      <c r="F882" s="54" t="str">
        <f t="shared" si="190"/>
        <v>-</v>
      </c>
    </row>
    <row r="883" spans="1:6" ht="24"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24" x14ac:dyDescent="0.2">
      <c r="A885" s="55">
        <v>84431</v>
      </c>
      <c r="B885" s="87" t="s">
        <v>1746</v>
      </c>
      <c r="C885" s="52" t="s">
        <v>1747</v>
      </c>
      <c r="D885" s="244">
        <v>3000000</v>
      </c>
      <c r="E885" s="244">
        <v>0</v>
      </c>
      <c r="F885" s="54">
        <f t="shared" si="190"/>
        <v>0</v>
      </c>
    </row>
    <row r="886" spans="1:6" ht="24" x14ac:dyDescent="0.2">
      <c r="A886" s="55">
        <v>84432</v>
      </c>
      <c r="B886" s="87" t="s">
        <v>1748</v>
      </c>
      <c r="C886" s="52" t="s">
        <v>1749</v>
      </c>
      <c r="D886" s="244">
        <v>0</v>
      </c>
      <c r="E886" s="244">
        <v>0</v>
      </c>
      <c r="F886" s="54" t="str">
        <f t="shared" si="190"/>
        <v>-</v>
      </c>
    </row>
    <row r="887" spans="1:6" ht="24" x14ac:dyDescent="0.2">
      <c r="A887" s="55" t="s">
        <v>1750</v>
      </c>
      <c r="B887" s="87" t="s">
        <v>1751</v>
      </c>
      <c r="C887" s="52" t="s">
        <v>1750</v>
      </c>
      <c r="D887" s="244">
        <v>0</v>
      </c>
      <c r="E887" s="244">
        <v>0</v>
      </c>
      <c r="F887" s="54" t="str">
        <f t="shared" si="190"/>
        <v>-</v>
      </c>
    </row>
    <row r="888" spans="1:6" ht="24" x14ac:dyDescent="0.2">
      <c r="A888" s="55">
        <v>84442</v>
      </c>
      <c r="B888" s="87" t="s">
        <v>1752</v>
      </c>
      <c r="C888" s="52" t="s">
        <v>1753</v>
      </c>
      <c r="D888" s="244">
        <v>0</v>
      </c>
      <c r="E888" s="244">
        <v>0</v>
      </c>
      <c r="F888" s="54" t="str">
        <f t="shared" si="190"/>
        <v>-</v>
      </c>
    </row>
    <row r="889" spans="1:6" ht="24" x14ac:dyDescent="0.2">
      <c r="A889" s="55">
        <v>84452</v>
      </c>
      <c r="B889" s="234" t="s">
        <v>1754</v>
      </c>
      <c r="C889" s="52" t="s">
        <v>1755</v>
      </c>
      <c r="D889" s="244">
        <v>0</v>
      </c>
      <c r="E889" s="244">
        <v>0</v>
      </c>
      <c r="F889" s="54" t="str">
        <f t="shared" si="190"/>
        <v>-</v>
      </c>
    </row>
    <row r="890" spans="1:6" ht="24"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4"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89484</v>
      </c>
      <c r="E900" s="244">
        <v>67623.09</v>
      </c>
      <c r="F900" s="54">
        <f t="shared" si="190"/>
        <v>75.570034866568321</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4" x14ac:dyDescent="0.2">
      <c r="A910" s="55">
        <v>84761</v>
      </c>
      <c r="B910" s="234" t="s">
        <v>1796</v>
      </c>
      <c r="C910" s="52" t="s">
        <v>1797</v>
      </c>
      <c r="D910" s="244">
        <v>0</v>
      </c>
      <c r="E910" s="244">
        <v>0</v>
      </c>
      <c r="F910" s="54" t="str">
        <f t="shared" si="190"/>
        <v>-</v>
      </c>
    </row>
    <row r="911" spans="1:6" ht="24" x14ac:dyDescent="0.2">
      <c r="A911" s="55">
        <v>84762</v>
      </c>
      <c r="B911" s="234" t="s">
        <v>1798</v>
      </c>
      <c r="C911" s="52" t="s">
        <v>1799</v>
      </c>
      <c r="D911" s="244">
        <v>0</v>
      </c>
      <c r="E911" s="244">
        <v>0</v>
      </c>
      <c r="F911" s="54" t="str">
        <f t="shared" si="190"/>
        <v>-</v>
      </c>
    </row>
    <row r="912" spans="1:6" ht="24" x14ac:dyDescent="0.2">
      <c r="A912" s="55" t="s">
        <v>1800</v>
      </c>
      <c r="B912" s="87" t="s">
        <v>1801</v>
      </c>
      <c r="C912" s="52" t="s">
        <v>1800</v>
      </c>
      <c r="D912" s="244">
        <v>0</v>
      </c>
      <c r="E912" s="244">
        <v>0</v>
      </c>
      <c r="F912" s="54" t="str">
        <f t="shared" si="190"/>
        <v>-</v>
      </c>
    </row>
    <row r="913" spans="1:6" ht="24"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4"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24"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0</v>
      </c>
      <c r="E919" s="244">
        <v>0</v>
      </c>
      <c r="F919" s="54" t="str">
        <f t="shared" si="190"/>
        <v>-</v>
      </c>
    </row>
    <row r="920" spans="1:6" ht="12.75" customHeight="1" x14ac:dyDescent="0.2">
      <c r="A920" s="55">
        <v>51412</v>
      </c>
      <c r="B920" s="87" t="s">
        <v>1816</v>
      </c>
      <c r="C920" s="52" t="s">
        <v>1817</v>
      </c>
      <c r="D920" s="244">
        <v>0</v>
      </c>
      <c r="E920" s="244">
        <v>0</v>
      </c>
      <c r="F920" s="54" t="str">
        <f t="shared" si="190"/>
        <v>-</v>
      </c>
    </row>
    <row r="921" spans="1:6" ht="24" x14ac:dyDescent="0.2">
      <c r="A921" s="55">
        <v>51532</v>
      </c>
      <c r="B921" s="87" t="s">
        <v>1818</v>
      </c>
      <c r="C921" s="52" t="s">
        <v>1819</v>
      </c>
      <c r="D921" s="244">
        <v>0</v>
      </c>
      <c r="E921" s="244">
        <v>0</v>
      </c>
      <c r="F921" s="54" t="str">
        <f t="shared" si="190"/>
        <v>-</v>
      </c>
    </row>
    <row r="922" spans="1:6" ht="24" x14ac:dyDescent="0.2">
      <c r="A922" s="55">
        <v>51542</v>
      </c>
      <c r="B922" s="87" t="s">
        <v>1820</v>
      </c>
      <c r="C922" s="52" t="s">
        <v>1821</v>
      </c>
      <c r="D922" s="244">
        <v>0</v>
      </c>
      <c r="E922" s="244">
        <v>0</v>
      </c>
      <c r="F922" s="54" t="str">
        <f t="shared" si="190"/>
        <v>-</v>
      </c>
    </row>
    <row r="923" spans="1:6" ht="24" x14ac:dyDescent="0.2">
      <c r="A923" s="55">
        <v>51552</v>
      </c>
      <c r="B923" s="234" t="s">
        <v>1822</v>
      </c>
      <c r="C923" s="52" t="s">
        <v>1823</v>
      </c>
      <c r="D923" s="244">
        <v>0</v>
      </c>
      <c r="E923" s="244">
        <v>0</v>
      </c>
      <c r="F923" s="54" t="str">
        <f t="shared" si="190"/>
        <v>-</v>
      </c>
    </row>
    <row r="924" spans="1:6" ht="24" x14ac:dyDescent="0.2">
      <c r="A924" s="55">
        <v>51631</v>
      </c>
      <c r="B924" s="87" t="s">
        <v>1824</v>
      </c>
      <c r="C924" s="52" t="s">
        <v>1825</v>
      </c>
      <c r="D924" s="244">
        <v>0</v>
      </c>
      <c r="E924" s="244">
        <v>0</v>
      </c>
      <c r="F924" s="54" t="str">
        <f t="shared" si="190"/>
        <v>-</v>
      </c>
    </row>
    <row r="925" spans="1:6" ht="24"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4" x14ac:dyDescent="0.2">
      <c r="A938" s="55">
        <v>51761</v>
      </c>
      <c r="B938" s="87" t="s">
        <v>1852</v>
      </c>
      <c r="C938" s="52" t="s">
        <v>1853</v>
      </c>
      <c r="D938" s="244">
        <v>0</v>
      </c>
      <c r="E938" s="244">
        <v>0</v>
      </c>
      <c r="F938" s="54" t="str">
        <f t="shared" si="190"/>
        <v>-</v>
      </c>
    </row>
    <row r="939" spans="1:6" ht="24" x14ac:dyDescent="0.2">
      <c r="A939" s="55">
        <v>51762</v>
      </c>
      <c r="B939" s="87" t="s">
        <v>1854</v>
      </c>
      <c r="C939" s="52" t="s">
        <v>1855</v>
      </c>
      <c r="D939" s="244">
        <v>0</v>
      </c>
      <c r="E939" s="244">
        <v>0</v>
      </c>
      <c r="F939" s="54" t="str">
        <f t="shared" si="190"/>
        <v>-</v>
      </c>
    </row>
    <row r="940" spans="1:6" ht="24" x14ac:dyDescent="0.2">
      <c r="A940" s="55">
        <v>51771</v>
      </c>
      <c r="B940" s="87" t="s">
        <v>1856</v>
      </c>
      <c r="C940" s="52" t="s">
        <v>1857</v>
      </c>
      <c r="D940" s="244">
        <v>0</v>
      </c>
      <c r="E940" s="244">
        <v>0</v>
      </c>
      <c r="F940" s="54" t="str">
        <f t="shared" si="190"/>
        <v>-</v>
      </c>
    </row>
    <row r="941" spans="1:6" ht="24" x14ac:dyDescent="0.2">
      <c r="A941" s="55">
        <v>51772</v>
      </c>
      <c r="B941" s="87" t="s">
        <v>1858</v>
      </c>
      <c r="C941" s="52" t="s">
        <v>1859</v>
      </c>
      <c r="D941" s="244">
        <v>0</v>
      </c>
      <c r="E941" s="244">
        <v>0</v>
      </c>
      <c r="F941" s="54" t="str">
        <f t="shared" si="190"/>
        <v>-</v>
      </c>
    </row>
    <row r="942" spans="1:6" ht="24" x14ac:dyDescent="0.2">
      <c r="A942" s="55">
        <v>54132</v>
      </c>
      <c r="B942" s="87" t="s">
        <v>1860</v>
      </c>
      <c r="C942" s="52" t="s">
        <v>1861</v>
      </c>
      <c r="D942" s="244">
        <v>0</v>
      </c>
      <c r="E942" s="244">
        <v>0</v>
      </c>
      <c r="F942" s="54" t="str">
        <f t="shared" si="190"/>
        <v>-</v>
      </c>
    </row>
    <row r="943" spans="1:6" ht="24"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24" x14ac:dyDescent="0.2">
      <c r="A945" s="55">
        <v>54162</v>
      </c>
      <c r="B945" s="87" t="s">
        <v>1866</v>
      </c>
      <c r="C945" s="52" t="s">
        <v>1867</v>
      </c>
      <c r="D945" s="244">
        <v>0</v>
      </c>
      <c r="E945" s="244">
        <v>0</v>
      </c>
      <c r="F945" s="54" t="str">
        <f t="shared" si="190"/>
        <v>-</v>
      </c>
    </row>
    <row r="946" spans="1:6" ht="24" x14ac:dyDescent="0.2">
      <c r="A946" s="55">
        <v>54221</v>
      </c>
      <c r="B946" s="234" t="s">
        <v>1868</v>
      </c>
      <c r="C946" s="52" t="s">
        <v>1869</v>
      </c>
      <c r="D946" s="244">
        <v>0</v>
      </c>
      <c r="E946" s="244">
        <v>0</v>
      </c>
      <c r="F946" s="54" t="str">
        <f t="shared" si="190"/>
        <v>-</v>
      </c>
    </row>
    <row r="947" spans="1:6" ht="24" x14ac:dyDescent="0.2">
      <c r="A947" s="55">
        <v>54222</v>
      </c>
      <c r="B947" s="234" t="s">
        <v>1870</v>
      </c>
      <c r="C947" s="52" t="s">
        <v>1871</v>
      </c>
      <c r="D947" s="244">
        <v>0</v>
      </c>
      <c r="E947" s="244">
        <v>0</v>
      </c>
      <c r="F947" s="54" t="str">
        <f t="shared" si="190"/>
        <v>-</v>
      </c>
    </row>
    <row r="948" spans="1:6" ht="24" x14ac:dyDescent="0.2">
      <c r="A948" s="55" t="s">
        <v>1872</v>
      </c>
      <c r="B948" s="87" t="s">
        <v>1873</v>
      </c>
      <c r="C948" s="52" t="s">
        <v>1872</v>
      </c>
      <c r="D948" s="244">
        <v>0</v>
      </c>
      <c r="E948" s="244">
        <v>0</v>
      </c>
      <c r="F948" s="54" t="str">
        <f t="shared" si="190"/>
        <v>-</v>
      </c>
    </row>
    <row r="949" spans="1:6" ht="24" x14ac:dyDescent="0.2">
      <c r="A949" s="55">
        <v>54232</v>
      </c>
      <c r="B949" s="234" t="s">
        <v>1874</v>
      </c>
      <c r="C949" s="52" t="s">
        <v>1875</v>
      </c>
      <c r="D949" s="244">
        <v>0</v>
      </c>
      <c r="E949" s="244">
        <v>0</v>
      </c>
      <c r="F949" s="54" t="str">
        <f t="shared" si="190"/>
        <v>-</v>
      </c>
    </row>
    <row r="950" spans="1:6" ht="24" x14ac:dyDescent="0.2">
      <c r="A950" s="55">
        <v>54242</v>
      </c>
      <c r="B950" s="87" t="s">
        <v>1876</v>
      </c>
      <c r="C950" s="52" t="s">
        <v>1877</v>
      </c>
      <c r="D950" s="244">
        <v>0</v>
      </c>
      <c r="E950" s="244">
        <v>0</v>
      </c>
      <c r="F950" s="54" t="str">
        <f t="shared" si="190"/>
        <v>-</v>
      </c>
    </row>
    <row r="951" spans="1:6" ht="24" x14ac:dyDescent="0.2">
      <c r="A951" s="55" t="s">
        <v>1878</v>
      </c>
      <c r="B951" s="87" t="s">
        <v>1879</v>
      </c>
      <c r="C951" s="52" t="s">
        <v>1878</v>
      </c>
      <c r="D951" s="244">
        <v>0</v>
      </c>
      <c r="E951" s="244">
        <v>0</v>
      </c>
      <c r="F951" s="54" t="str">
        <f t="shared" si="190"/>
        <v>-</v>
      </c>
    </row>
    <row r="952" spans="1:6" ht="24" x14ac:dyDescent="0.2">
      <c r="A952" s="55">
        <v>54312</v>
      </c>
      <c r="B952" s="234" t="s">
        <v>1880</v>
      </c>
      <c r="C952" s="52" t="s">
        <v>1881</v>
      </c>
      <c r="D952" s="244">
        <v>0</v>
      </c>
      <c r="E952" s="244">
        <v>0</v>
      </c>
      <c r="F952" s="54" t="str">
        <f t="shared" si="190"/>
        <v>-</v>
      </c>
    </row>
    <row r="953" spans="1:6" ht="24" x14ac:dyDescent="0.2">
      <c r="A953" s="55">
        <v>54431</v>
      </c>
      <c r="B953" s="87" t="s">
        <v>1882</v>
      </c>
      <c r="C953" s="52" t="s">
        <v>1883</v>
      </c>
      <c r="D953" s="244">
        <v>3000000</v>
      </c>
      <c r="E953" s="244">
        <v>3000000</v>
      </c>
      <c r="F953" s="54">
        <f t="shared" si="190"/>
        <v>100</v>
      </c>
    </row>
    <row r="954" spans="1:6" ht="24" x14ac:dyDescent="0.2">
      <c r="A954" s="55">
        <v>54432</v>
      </c>
      <c r="B954" s="87" t="s">
        <v>1884</v>
      </c>
      <c r="C954" s="52" t="s">
        <v>1885</v>
      </c>
      <c r="D954" s="244">
        <v>0</v>
      </c>
      <c r="E954" s="244">
        <v>0</v>
      </c>
      <c r="F954" s="54" t="str">
        <f t="shared" si="190"/>
        <v>-</v>
      </c>
    </row>
    <row r="955" spans="1:6" ht="24" x14ac:dyDescent="0.2">
      <c r="A955" s="55" t="s">
        <v>1886</v>
      </c>
      <c r="B955" s="87" t="s">
        <v>1887</v>
      </c>
      <c r="C955" s="52" t="s">
        <v>1886</v>
      </c>
      <c r="D955" s="244">
        <v>0</v>
      </c>
      <c r="E955" s="244">
        <v>0</v>
      </c>
      <c r="F955" s="54" t="str">
        <f t="shared" si="190"/>
        <v>-</v>
      </c>
    </row>
    <row r="956" spans="1:6" ht="24" x14ac:dyDescent="0.2">
      <c r="A956" s="55">
        <v>54442</v>
      </c>
      <c r="B956" s="87" t="s">
        <v>1888</v>
      </c>
      <c r="C956" s="52" t="s">
        <v>1889</v>
      </c>
      <c r="D956" s="244">
        <v>0</v>
      </c>
      <c r="E956" s="244">
        <v>0</v>
      </c>
      <c r="F956" s="54" t="str">
        <f t="shared" si="190"/>
        <v>-</v>
      </c>
    </row>
    <row r="957" spans="1:6" ht="24" x14ac:dyDescent="0.2">
      <c r="A957" s="55">
        <v>54452</v>
      </c>
      <c r="B957" s="87" t="s">
        <v>1890</v>
      </c>
      <c r="C957" s="52" t="s">
        <v>1891</v>
      </c>
      <c r="D957" s="244">
        <v>0</v>
      </c>
      <c r="E957" s="244">
        <v>0</v>
      </c>
      <c r="F957" s="54" t="str">
        <f t="shared" si="190"/>
        <v>-</v>
      </c>
    </row>
    <row r="958" spans="1:6" ht="24" x14ac:dyDescent="0.2">
      <c r="A958" s="55" t="s">
        <v>1892</v>
      </c>
      <c r="B958" s="87" t="s">
        <v>1893</v>
      </c>
      <c r="C958" s="52" t="s">
        <v>1892</v>
      </c>
      <c r="D958" s="244">
        <v>0</v>
      </c>
      <c r="E958" s="244">
        <v>0</v>
      </c>
      <c r="F958" s="54" t="str">
        <f t="shared" si="190"/>
        <v>-</v>
      </c>
    </row>
    <row r="959" spans="1:6" ht="24" x14ac:dyDescent="0.2">
      <c r="A959" s="55">
        <v>54461</v>
      </c>
      <c r="B959" s="87" t="s">
        <v>1894</v>
      </c>
      <c r="C959" s="52" t="s">
        <v>1895</v>
      </c>
      <c r="D959" s="244">
        <v>0</v>
      </c>
      <c r="E959" s="244">
        <v>0</v>
      </c>
      <c r="F959" s="54" t="str">
        <f t="shared" si="190"/>
        <v>-</v>
      </c>
    </row>
    <row r="960" spans="1:6" ht="24"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4" x14ac:dyDescent="0.2">
      <c r="A962" s="55">
        <v>54472</v>
      </c>
      <c r="B962" s="234" t="s">
        <v>1900</v>
      </c>
      <c r="C962" s="52" t="s">
        <v>1901</v>
      </c>
      <c r="D962" s="244">
        <v>0</v>
      </c>
      <c r="E962" s="244">
        <v>0</v>
      </c>
      <c r="F962" s="54" t="str">
        <f t="shared" si="190"/>
        <v>-</v>
      </c>
    </row>
    <row r="963" spans="1:6" ht="24" x14ac:dyDescent="0.2">
      <c r="A963" s="55">
        <v>54482</v>
      </c>
      <c r="B963" s="234" t="s">
        <v>1902</v>
      </c>
      <c r="C963" s="52" t="s">
        <v>1903</v>
      </c>
      <c r="D963" s="244">
        <v>0</v>
      </c>
      <c r="E963" s="244">
        <v>0</v>
      </c>
      <c r="F963" s="54" t="str">
        <f t="shared" si="190"/>
        <v>-</v>
      </c>
    </row>
    <row r="964" spans="1:6" ht="24" x14ac:dyDescent="0.2">
      <c r="A964" s="55" t="s">
        <v>1904</v>
      </c>
      <c r="B964" s="234" t="s">
        <v>1905</v>
      </c>
      <c r="C964" s="52" t="s">
        <v>1904</v>
      </c>
      <c r="D964" s="244">
        <v>0</v>
      </c>
      <c r="E964" s="244">
        <v>0</v>
      </c>
      <c r="F964" s="54" t="str">
        <f t="shared" si="190"/>
        <v>-</v>
      </c>
    </row>
    <row r="965" spans="1:6" ht="24"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4"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0</v>
      </c>
      <c r="E968" s="244">
        <v>89484.28</v>
      </c>
      <c r="F968" s="54" t="str">
        <f t="shared" si="190"/>
        <v>-</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24" x14ac:dyDescent="0.2">
      <c r="A976" s="55">
        <v>54751</v>
      </c>
      <c r="B976" s="87" t="s">
        <v>1928</v>
      </c>
      <c r="C976" s="52" t="s">
        <v>1929</v>
      </c>
      <c r="D976" s="244">
        <v>0</v>
      </c>
      <c r="E976" s="244">
        <v>0</v>
      </c>
      <c r="F976" s="54" t="str">
        <f t="shared" si="190"/>
        <v>-</v>
      </c>
    </row>
    <row r="977" spans="1:6" ht="24" x14ac:dyDescent="0.2">
      <c r="A977" s="55">
        <v>54752</v>
      </c>
      <c r="B977" s="87" t="s">
        <v>1930</v>
      </c>
      <c r="C977" s="52" t="s">
        <v>1931</v>
      </c>
      <c r="D977" s="244">
        <v>0</v>
      </c>
      <c r="E977" s="244">
        <v>0</v>
      </c>
      <c r="F977" s="54" t="str">
        <f t="shared" si="190"/>
        <v>-</v>
      </c>
    </row>
    <row r="978" spans="1:6" ht="24" x14ac:dyDescent="0.2">
      <c r="A978" s="55">
        <v>54761</v>
      </c>
      <c r="B978" s="87" t="s">
        <v>1932</v>
      </c>
      <c r="C978" s="52" t="s">
        <v>1933</v>
      </c>
      <c r="D978" s="244">
        <v>0</v>
      </c>
      <c r="E978" s="244">
        <v>0</v>
      </c>
      <c r="F978" s="54" t="str">
        <f t="shared" si="190"/>
        <v>-</v>
      </c>
    </row>
    <row r="979" spans="1:6" ht="24" x14ac:dyDescent="0.2">
      <c r="A979" s="55">
        <v>54762</v>
      </c>
      <c r="B979" s="87" t="s">
        <v>1934</v>
      </c>
      <c r="C979" s="52" t="s">
        <v>1935</v>
      </c>
      <c r="D979" s="244">
        <v>0</v>
      </c>
      <c r="E979" s="244">
        <v>0</v>
      </c>
      <c r="F979" s="54" t="str">
        <f t="shared" si="190"/>
        <v>-</v>
      </c>
    </row>
    <row r="980" spans="1:6" ht="24" x14ac:dyDescent="0.2">
      <c r="A980" s="55">
        <v>54771</v>
      </c>
      <c r="B980" s="87" t="s">
        <v>1936</v>
      </c>
      <c r="C980" s="52" t="s">
        <v>1937</v>
      </c>
      <c r="D980" s="244">
        <v>0</v>
      </c>
      <c r="E980" s="244">
        <v>0</v>
      </c>
      <c r="F980" s="54" t="str">
        <f t="shared" ref="F980:F982" si="191">IF(D980&lt;&gt;0,IF(E980/D980&gt;=100,"&gt;&gt;100",E980/D980*100),"-")</f>
        <v>-</v>
      </c>
    </row>
    <row r="981" spans="1:6" ht="24" x14ac:dyDescent="0.2">
      <c r="A981" s="55">
        <v>54772</v>
      </c>
      <c r="B981" s="87" t="s">
        <v>1938</v>
      </c>
      <c r="C981" s="52" t="s">
        <v>1939</v>
      </c>
      <c r="D981" s="244">
        <v>0</v>
      </c>
      <c r="E981" s="244">
        <v>0</v>
      </c>
      <c r="F981" s="54" t="str">
        <f t="shared" si="191"/>
        <v>-</v>
      </c>
    </row>
    <row r="982" spans="1:6" ht="24" x14ac:dyDescent="0.2">
      <c r="A982" s="57">
        <v>55312</v>
      </c>
      <c r="B982" s="235" t="s">
        <v>1940</v>
      </c>
      <c r="C982" s="58" t="s">
        <v>1941</v>
      </c>
      <c r="D982" s="245">
        <v>0</v>
      </c>
      <c r="E982" s="245">
        <v>0</v>
      </c>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v>0</v>
      </c>
      <c r="F985" s="65" t="str">
        <f t="shared" ref="F985:F992" si="192">IF(D985&lt;&gt;0,IF(E985/D985&gt;=100,"&gt;&gt;100",E985/D985*100),"-")</f>
        <v>-</v>
      </c>
    </row>
    <row r="986" spans="1:6" ht="24" x14ac:dyDescent="0.2">
      <c r="A986" s="55" t="s">
        <v>1949</v>
      </c>
      <c r="B986" s="87" t="s">
        <v>1950</v>
      </c>
      <c r="C986" s="52" t="s">
        <v>1949</v>
      </c>
      <c r="D986" s="247">
        <v>0</v>
      </c>
      <c r="E986" s="247">
        <v>0</v>
      </c>
      <c r="F986" s="54" t="str">
        <f t="shared" si="192"/>
        <v>-</v>
      </c>
    </row>
    <row r="987" spans="1:6" ht="24" x14ac:dyDescent="0.2">
      <c r="A987" s="55" t="s">
        <v>1951</v>
      </c>
      <c r="B987" s="87" t="s">
        <v>1952</v>
      </c>
      <c r="C987" s="52" t="s">
        <v>1951</v>
      </c>
      <c r="D987" s="247">
        <v>0</v>
      </c>
      <c r="E987" s="247">
        <v>0</v>
      </c>
      <c r="F987" s="54" t="str">
        <f t="shared" si="192"/>
        <v>-</v>
      </c>
    </row>
    <row r="988" spans="1:6" ht="24"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4"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03" workbookViewId="0">
      <selection activeCell="E255" sqref="E25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23837301</v>
      </c>
      <c r="E6" s="231">
        <f t="shared" si="0"/>
        <v>23529367.000000004</v>
      </c>
      <c r="F6" s="232">
        <f t="shared" ref="F6:F260" si="1">IF(D6&gt;0,IF(E6/D6&gt;=100,"&gt;&gt;100",E6/D6*100),"-")</f>
        <v>98.708184286467684</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22201564</v>
      </c>
      <c r="E7" s="106">
        <f t="shared" si="2"/>
        <v>21224224.770000003</v>
      </c>
      <c r="F7" s="95">
        <f t="shared" si="1"/>
        <v>95.597881167290751</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1436045</v>
      </c>
      <c r="E8" s="106">
        <f>E9+E10-E11</f>
        <v>1364097.79</v>
      </c>
      <c r="F8" s="95">
        <f t="shared" si="1"/>
        <v>94.989905608807518</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68500</v>
      </c>
      <c r="E9" s="249">
        <v>68500</v>
      </c>
      <c r="F9" s="95">
        <f t="shared" si="1"/>
        <v>100</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1438950</v>
      </c>
      <c r="E10" s="249">
        <v>1438950.09</v>
      </c>
      <c r="F10" s="95">
        <f t="shared" si="1"/>
        <v>100.00000625456063</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71405</v>
      </c>
      <c r="E11" s="249">
        <v>143352.29999999999</v>
      </c>
      <c r="F11" s="95">
        <f t="shared" si="1"/>
        <v>200.75947062530634</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20765519</v>
      </c>
      <c r="E12" s="106">
        <f t="shared" si="3"/>
        <v>19860126.980000004</v>
      </c>
      <c r="F12" s="95">
        <f t="shared" si="1"/>
        <v>95.639925879049798</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19000883</v>
      </c>
      <c r="E13" s="106">
        <f t="shared" si="4"/>
        <v>18409717.670000002</v>
      </c>
      <c r="F13" s="95">
        <f t="shared" si="1"/>
        <v>96.888748117653279</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0</v>
      </c>
      <c r="E14" s="249">
        <v>0</v>
      </c>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2835122</v>
      </c>
      <c r="E15" s="249">
        <v>2835122.15</v>
      </c>
      <c r="F15" s="95">
        <f t="shared" si="1"/>
        <v>100.00000529077762</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6753826</v>
      </c>
      <c r="E16" s="249">
        <v>7072104.29</v>
      </c>
      <c r="F16" s="95">
        <f t="shared" si="1"/>
        <v>104.71256277552901</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11851016</v>
      </c>
      <c r="E17" s="249">
        <v>11946735.73</v>
      </c>
      <c r="F17" s="95">
        <f t="shared" si="1"/>
        <v>100.80769218436632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2439081</v>
      </c>
      <c r="E18" s="249">
        <v>3444244.5</v>
      </c>
      <c r="F18" s="95">
        <f t="shared" si="1"/>
        <v>141.21074699856214</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981979</v>
      </c>
      <c r="E19" s="106">
        <f t="shared" si="5"/>
        <v>857082.41</v>
      </c>
      <c r="F19" s="95">
        <f t="shared" si="1"/>
        <v>87.281134321609727</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277670</v>
      </c>
      <c r="E20" s="249">
        <v>295869.55</v>
      </c>
      <c r="F20" s="95">
        <f t="shared" si="1"/>
        <v>106.55438109986675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23920</v>
      </c>
      <c r="E21" s="249">
        <v>23920</v>
      </c>
      <c r="F21" s="95">
        <f t="shared" si="1"/>
        <v>100</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106334</v>
      </c>
      <c r="E22" s="249">
        <v>106333.79</v>
      </c>
      <c r="F22" s="95">
        <f t="shared" si="1"/>
        <v>99.999802509075181</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0</v>
      </c>
      <c r="E23" s="249">
        <v>0</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0</v>
      </c>
      <c r="E24" s="249">
        <v>0</v>
      </c>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63651</v>
      </c>
      <c r="E25" s="249">
        <v>63651.199999999997</v>
      </c>
      <c r="F25" s="95">
        <f t="shared" si="1"/>
        <v>100.00031421344519</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1090322</v>
      </c>
      <c r="E26" s="249">
        <v>1198776</v>
      </c>
      <c r="F26" s="95">
        <f t="shared" si="1"/>
        <v>109.94696979424428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579918</v>
      </c>
      <c r="E28" s="249">
        <v>831468.13</v>
      </c>
      <c r="F28" s="95">
        <f t="shared" si="1"/>
        <v>143.3768446573481</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218650</v>
      </c>
      <c r="E29" s="106">
        <f t="shared" si="6"/>
        <v>187414.68999999997</v>
      </c>
      <c r="F29" s="95">
        <f t="shared" si="1"/>
        <v>85.714470615138339</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415901</v>
      </c>
      <c r="E30" s="249">
        <v>415901.16</v>
      </c>
      <c r="F30" s="95">
        <f t="shared" si="1"/>
        <v>100.00003847069374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197251</v>
      </c>
      <c r="E34" s="249">
        <v>228486.47</v>
      </c>
      <c r="F34" s="95">
        <f t="shared" si="1"/>
        <v>115.83539246949319</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16750</v>
      </c>
      <c r="E35" s="106">
        <f t="shared" si="7"/>
        <v>16750</v>
      </c>
      <c r="F35" s="95">
        <f t="shared" si="1"/>
        <v>100</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0</v>
      </c>
      <c r="E36" s="249">
        <v>0</v>
      </c>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16750</v>
      </c>
      <c r="E37" s="249">
        <v>16750</v>
      </c>
      <c r="F37" s="95">
        <f t="shared" si="1"/>
        <v>100</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0</v>
      </c>
      <c r="E40" s="249">
        <v>0</v>
      </c>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547257</v>
      </c>
      <c r="E45" s="106">
        <f t="shared" si="9"/>
        <v>389162.21</v>
      </c>
      <c r="F45" s="95">
        <f t="shared" si="1"/>
        <v>71.111417487578962</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19200</v>
      </c>
      <c r="E47" s="249">
        <v>24600</v>
      </c>
      <c r="F47" s="95">
        <f t="shared" si="1"/>
        <v>128.125</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0</v>
      </c>
      <c r="E48" s="249">
        <v>0</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690526</v>
      </c>
      <c r="E49" s="249">
        <v>690526.01</v>
      </c>
      <c r="F49" s="95">
        <f t="shared" si="1"/>
        <v>100.0000014481714</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162469</v>
      </c>
      <c r="E50" s="249">
        <v>325963.8</v>
      </c>
      <c r="F50" s="95">
        <f t="shared" si="1"/>
        <v>200.63138198671746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243085</v>
      </c>
      <c r="E54" s="249">
        <v>288908.15999999997</v>
      </c>
      <c r="F54" s="95">
        <f t="shared" si="1"/>
        <v>118.85067363267991</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243085</v>
      </c>
      <c r="E55" s="249">
        <v>288908.15999999997</v>
      </c>
      <c r="F55" s="95">
        <f t="shared" si="1"/>
        <v>118.85067363267991</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0</v>
      </c>
      <c r="E57" s="249">
        <v>0</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1635737</v>
      </c>
      <c r="E68" s="106">
        <f t="shared" si="13"/>
        <v>2305142.23</v>
      </c>
      <c r="F68" s="95">
        <f t="shared" si="1"/>
        <v>140.92376891884209</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642352</v>
      </c>
      <c r="E69" s="106">
        <f t="shared" si="14"/>
        <v>733851.03</v>
      </c>
      <c r="F69" s="95">
        <f t="shared" si="1"/>
        <v>114.24437535805913</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640139</v>
      </c>
      <c r="E70" s="106">
        <f t="shared" si="15"/>
        <v>733819.67</v>
      </c>
      <c r="F70" s="95">
        <f t="shared" si="1"/>
        <v>114.63442627304383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640139</v>
      </c>
      <c r="E72" s="249">
        <v>733819.67</v>
      </c>
      <c r="F72" s="95">
        <f t="shared" si="1"/>
        <v>114.63442627304383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2213</v>
      </c>
      <c r="E76" s="249">
        <v>31.36</v>
      </c>
      <c r="F76" s="95">
        <f t="shared" si="1"/>
        <v>1.4170808856755535</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508</v>
      </c>
      <c r="E78" s="106">
        <f>E79+SUM(E82:E84)-E85+E86</f>
        <v>14037.5</v>
      </c>
      <c r="F78" s="95">
        <f t="shared" si="1"/>
        <v>2763.2874015748034</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v>508</v>
      </c>
      <c r="E84" s="249">
        <v>0</v>
      </c>
      <c r="F84" s="95">
        <f t="shared" si="1"/>
        <v>0</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0</v>
      </c>
      <c r="E86" s="249">
        <v>14037.5</v>
      </c>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3575400</v>
      </c>
      <c r="E135" s="106">
        <f t="shared" si="24"/>
        <v>3575400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3575400</v>
      </c>
      <c r="E139" s="249">
        <v>3575400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v>3575400</v>
      </c>
      <c r="E145" s="249">
        <v>3575400</v>
      </c>
      <c r="F145" s="95">
        <f t="shared" si="1"/>
        <v>100</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992877</v>
      </c>
      <c r="E146" s="106">
        <f t="shared" si="26"/>
        <v>1557253.7</v>
      </c>
      <c r="F146" s="95">
        <f t="shared" si="1"/>
        <v>156.84255955168666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55375</v>
      </c>
      <c r="E147" s="249">
        <v>48845.36</v>
      </c>
      <c r="F147" s="95">
        <f t="shared" si="1"/>
        <v>88.208325056433409</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906629</v>
      </c>
      <c r="E158" s="249">
        <v>1377364.43</v>
      </c>
      <c r="F158" s="95">
        <f t="shared" si="1"/>
        <v>151.92150593020958</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212066</v>
      </c>
      <c r="E159" s="249">
        <v>316516.84999999998</v>
      </c>
      <c r="F159" s="95">
        <f t="shared" si="1"/>
        <v>149.25393509567775</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0</v>
      </c>
      <c r="E160" s="249">
        <v>0</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795</v>
      </c>
      <c r="E162" s="249">
        <v>0</v>
      </c>
      <c r="F162" s="95">
        <f t="shared" si="1"/>
        <v>0</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181988</v>
      </c>
      <c r="E163" s="249">
        <v>185472.94</v>
      </c>
      <c r="F163" s="95">
        <f t="shared" si="1"/>
        <v>101.91492845682133</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0</v>
      </c>
      <c r="E166" s="249">
        <v>0</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23837301</v>
      </c>
      <c r="E175" s="106">
        <f t="shared" si="30"/>
        <v>23529366.999999996</v>
      </c>
      <c r="F175" s="95">
        <f t="shared" si="1"/>
        <v>98.708184286467642</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3458204</v>
      </c>
      <c r="E176" s="106">
        <f t="shared" si="31"/>
        <v>507597.72</v>
      </c>
      <c r="F176" s="95">
        <f t="shared" si="1"/>
        <v>14.678073358309687</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35</v>
      </c>
      <c r="B177" s="88" t="s">
        <v>2270</v>
      </c>
      <c r="C177" s="94" t="s">
        <v>35</v>
      </c>
      <c r="D177" s="106">
        <f t="shared" ref="D177:E177" si="32">SUM(D178:D180)+SUM(D184:D188)</f>
        <v>287475</v>
      </c>
      <c r="E177" s="106">
        <f t="shared" si="32"/>
        <v>336574.66000000003</v>
      </c>
      <c r="F177" s="95">
        <f t="shared" si="1"/>
        <v>117.07962779372122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66351</v>
      </c>
      <c r="E178" s="249">
        <v>114067.81</v>
      </c>
      <c r="F178" s="95">
        <f t="shared" si="1"/>
        <v>171.91573601000738</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203954</v>
      </c>
      <c r="E179" s="249">
        <v>201837.84</v>
      </c>
      <c r="F179" s="95">
        <f t="shared" si="1"/>
        <v>98.96243270541396</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685</v>
      </c>
      <c r="E180" s="106">
        <f t="shared" si="33"/>
        <v>784.99</v>
      </c>
      <c r="F180" s="95">
        <f t="shared" si="1"/>
        <v>114.5970802919708</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685</v>
      </c>
      <c r="E183" s="249">
        <v>784.99</v>
      </c>
      <c r="F183" s="95">
        <f t="shared" si="1"/>
        <v>114.5970802919708</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v>8859</v>
      </c>
      <c r="E185" s="249">
        <v>0</v>
      </c>
      <c r="F185" s="95">
        <f t="shared" si="1"/>
        <v>0</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5626</v>
      </c>
      <c r="E186" s="249">
        <v>0</v>
      </c>
      <c r="F186" s="95">
        <f t="shared" si="1"/>
        <v>0</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2000</v>
      </c>
      <c r="E188" s="249">
        <v>19884.02</v>
      </c>
      <c r="F188" s="95">
        <f t="shared" si="1"/>
        <v>994.20100000000002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81246</v>
      </c>
      <c r="E189" s="249">
        <v>103399.97</v>
      </c>
      <c r="F189" s="95">
        <f t="shared" si="1"/>
        <v>127.26776702853064</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3089483</v>
      </c>
      <c r="E206" s="106">
        <f t="shared" si="37"/>
        <v>67623.09</v>
      </c>
      <c r="F206" s="95">
        <f t="shared" si="1"/>
        <v>2.1888157338946352</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3089483</v>
      </c>
      <c r="E207" s="106">
        <f t="shared" si="38"/>
        <v>67623.09</v>
      </c>
      <c r="F207" s="95">
        <f t="shared" si="1"/>
        <v>2.1888157338946352</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v>3000000</v>
      </c>
      <c r="E208" s="249">
        <v>0</v>
      </c>
      <c r="F208" s="95">
        <f t="shared" si="1"/>
        <v>0</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v>0</v>
      </c>
      <c r="E212" s="249">
        <v>0</v>
      </c>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v>89483</v>
      </c>
      <c r="E217" s="249">
        <v>67623.09</v>
      </c>
      <c r="F217" s="95">
        <f t="shared" si="1"/>
        <v>75.570879384911095</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20379097</v>
      </c>
      <c r="E237" s="106">
        <f t="shared" si="41"/>
        <v>23021769.279999997</v>
      </c>
      <c r="F237" s="95">
        <f t="shared" si="1"/>
        <v>112.96756318496348</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19112080</v>
      </c>
      <c r="E238" s="106">
        <f t="shared" si="42"/>
        <v>21156601.68</v>
      </c>
      <c r="F238" s="95">
        <f t="shared" si="1"/>
        <v>110.69753621793129</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22201564</v>
      </c>
      <c r="E239" s="106">
        <f t="shared" si="43"/>
        <v>21224224.77</v>
      </c>
      <c r="F239" s="95">
        <f t="shared" si="1"/>
        <v>95.597881167290737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22201564</v>
      </c>
      <c r="E240" s="249">
        <v>21224224.77</v>
      </c>
      <c r="F240" s="95">
        <f t="shared" si="1"/>
        <v>95.597881167290737</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0</v>
      </c>
      <c r="E241" s="249">
        <v>0</v>
      </c>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3089484</v>
      </c>
      <c r="E242" s="106">
        <f t="shared" si="44"/>
        <v>67623.09</v>
      </c>
      <c r="F242" s="95">
        <f t="shared" si="1"/>
        <v>2.1888150254217207</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v>3089484</v>
      </c>
      <c r="E243" s="249">
        <v>67623.09</v>
      </c>
      <c r="F243" s="95">
        <f t="shared" si="1"/>
        <v>2.1888150254217207</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274140</v>
      </c>
      <c r="E245" s="106">
        <f t="shared" si="45"/>
        <v>307913.90000000037</v>
      </c>
      <c r="F245" s="95">
        <f t="shared" si="1"/>
        <v>112.31994601298621</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6508568</v>
      </c>
      <c r="E246" s="106">
        <f t="shared" si="46"/>
        <v>9929270.5800000001</v>
      </c>
      <c r="F246" s="95">
        <f t="shared" si="1"/>
        <v>152.55691543823465</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v>6419084</v>
      </c>
      <c r="E247" s="249">
        <v>9929270.5800000001</v>
      </c>
      <c r="F247" s="95">
        <f t="shared" si="1"/>
        <v>154.68360563594433</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2404</v>
      </c>
      <c r="C248" s="94" t="s">
        <v>822</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2405</v>
      </c>
      <c r="C249" s="94" t="s">
        <v>1270</v>
      </c>
      <c r="D249" s="249">
        <v>89484</v>
      </c>
      <c r="E249" s="249">
        <v>0</v>
      </c>
      <c r="F249" s="95">
        <f t="shared" si="1"/>
        <v>0</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6234428</v>
      </c>
      <c r="E250" s="106">
        <f t="shared" si="47"/>
        <v>9621356.6799999997</v>
      </c>
      <c r="F250" s="95">
        <f t="shared" si="1"/>
        <v>154.32621372802765</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2409</v>
      </c>
      <c r="C252" s="94" t="s">
        <v>824</v>
      </c>
      <c r="D252" s="249">
        <v>6234428</v>
      </c>
      <c r="E252" s="249">
        <v>6688979.7800000003</v>
      </c>
      <c r="F252" s="95">
        <f t="shared" si="1"/>
        <v>107.29099413771399</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2410</v>
      </c>
      <c r="C253" s="94" t="s">
        <v>1272</v>
      </c>
      <c r="D253" s="249">
        <v>0</v>
      </c>
      <c r="E253" s="249">
        <v>2932376.9</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992877</v>
      </c>
      <c r="E255" s="249">
        <v>1557253.7</v>
      </c>
      <c r="F255" s="95">
        <f t="shared" si="1"/>
        <v>156.84255955168666</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2414</v>
      </c>
      <c r="C256" s="94" t="s">
        <v>826</v>
      </c>
      <c r="D256" s="249">
        <v>0</v>
      </c>
      <c r="E256" s="249">
        <v>0</v>
      </c>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3656201</v>
      </c>
      <c r="E259" s="106">
        <f t="shared" si="49"/>
        <v>4156201</v>
      </c>
      <c r="F259" s="95">
        <f t="shared" si="1"/>
        <v>113.67539694890954</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3656201</v>
      </c>
      <c r="E260" s="250">
        <v>4156201</v>
      </c>
      <c r="F260" s="99">
        <f t="shared" si="1"/>
        <v>113.67539694890954</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1174865</v>
      </c>
      <c r="E264" s="249">
        <v>1701426.64</v>
      </c>
      <c r="F264" s="95">
        <f t="shared" si="50"/>
        <v>144.81890600196618</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0</v>
      </c>
      <c r="E265" s="249">
        <v>41300</v>
      </c>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0</v>
      </c>
      <c r="E268" s="249">
        <v>0</v>
      </c>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0</v>
      </c>
      <c r="E269" s="249">
        <v>14037.5</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0</v>
      </c>
      <c r="E271" s="249">
        <v>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132086</v>
      </c>
      <c r="E287" s="249">
        <v>93502.53</v>
      </c>
      <c r="F287" s="95">
        <f t="shared" si="50"/>
        <v>70.789129809366628</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155389</v>
      </c>
      <c r="E288" s="249">
        <v>243072.13</v>
      </c>
      <c r="F288" s="95">
        <f t="shared" si="50"/>
        <v>156.42814484937801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76246</v>
      </c>
      <c r="E289" s="249">
        <v>61900</v>
      </c>
      <c r="F289" s="95">
        <f t="shared" si="50"/>
        <v>81.184586732418751</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5000</v>
      </c>
      <c r="E290" s="249">
        <v>41499.97</v>
      </c>
      <c r="F290" s="95">
        <f t="shared" si="50"/>
        <v>829.99940000000004</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v>0</v>
      </c>
      <c r="E293" s="249">
        <v>67623.09</v>
      </c>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v>3089483</v>
      </c>
      <c r="E294" s="249">
        <v>0</v>
      </c>
      <c r="F294" s="95">
        <f t="shared" si="50"/>
        <v>0</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v>0</v>
      </c>
      <c r="E297" s="249">
        <v>1540</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2000</v>
      </c>
      <c r="E298" s="249">
        <v>18344.02</v>
      </c>
      <c r="F298" s="95">
        <f t="shared" si="50"/>
        <v>917.20100000000002</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0</v>
      </c>
      <c r="E299" s="249">
        <v>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2534</v>
      </c>
      <c r="C5" s="184" t="s">
        <v>1971</v>
      </c>
      <c r="D5" s="81">
        <f t="shared" ref="D5:E5" si="0">D6+D10+D13+SUM(D17:D21)</f>
        <v>1451702</v>
      </c>
      <c r="E5" s="81">
        <f t="shared" si="0"/>
        <v>1487631.03</v>
      </c>
      <c r="F5" s="82">
        <f t="shared" ref="F5:F141" si="1">IF(D5&gt;0,IF(E5/D5&gt;=100,"&gt;&gt;100",E5/D5*100),"-")</f>
        <v>102.4749590480691</v>
      </c>
      <c r="G5" s="51"/>
      <c r="H5" s="51"/>
      <c r="I5" s="51"/>
      <c r="J5" s="51"/>
      <c r="K5" s="51"/>
      <c r="L5" s="51"/>
      <c r="M5" s="51"/>
      <c r="N5" s="51"/>
      <c r="O5" s="51"/>
      <c r="P5" s="51"/>
      <c r="Q5" s="51"/>
      <c r="R5" s="51"/>
      <c r="S5" s="51"/>
      <c r="T5" s="51"/>
      <c r="U5" s="51"/>
      <c r="V5" s="51"/>
      <c r="W5" s="51"/>
      <c r="X5" s="51"/>
      <c r="Y5" s="51"/>
    </row>
    <row r="6" spans="1:25" ht="24" x14ac:dyDescent="0.2">
      <c r="A6" s="79" t="s">
        <v>1973</v>
      </c>
      <c r="B6" s="234" t="s">
        <v>2535</v>
      </c>
      <c r="C6" s="185" t="s">
        <v>1973</v>
      </c>
      <c r="D6" s="83">
        <f t="shared" ref="D6:E6" si="2">SUM(D7:D9)</f>
        <v>356206</v>
      </c>
      <c r="E6" s="83">
        <f t="shared" si="2"/>
        <v>156545.41</v>
      </c>
      <c r="F6" s="65">
        <f t="shared" si="1"/>
        <v>43.947999191479084</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v>157538</v>
      </c>
      <c r="E7" s="251">
        <v>77435.360000000001</v>
      </c>
      <c r="F7" s="65">
        <f t="shared" si="1"/>
        <v>49.153448691744217</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v>198668</v>
      </c>
      <c r="E8" s="251">
        <v>79110.05</v>
      </c>
      <c r="F8" s="65">
        <f t="shared" si="1"/>
        <v>39.820227716592512</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v>0</v>
      </c>
      <c r="E9" s="251">
        <v>0</v>
      </c>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2542</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1095496</v>
      </c>
      <c r="E13" s="83">
        <f t="shared" si="4"/>
        <v>1331085.6200000001</v>
      </c>
      <c r="F13" s="65">
        <f t="shared" si="1"/>
        <v>121.50529257979947</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v>1052653</v>
      </c>
      <c r="E14" s="251">
        <v>1314495.02</v>
      </c>
      <c r="F14" s="65">
        <f t="shared" si="1"/>
        <v>124.87448570421593</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v>42843</v>
      </c>
      <c r="E16" s="251">
        <v>16590.599999999999</v>
      </c>
      <c r="F16" s="65">
        <f t="shared" si="1"/>
        <v>38.72417897906309</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v>0</v>
      </c>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v>0</v>
      </c>
      <c r="E19" s="251">
        <v>0</v>
      </c>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v>0</v>
      </c>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2565</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v>0</v>
      </c>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2576</v>
      </c>
      <c r="C28" s="185" t="s">
        <v>2034</v>
      </c>
      <c r="D28" s="83">
        <f t="shared" ref="D28:E28" si="6">SUM(D29:D34)</f>
        <v>153000</v>
      </c>
      <c r="E28" s="83">
        <f t="shared" si="6"/>
        <v>627282.80000000005</v>
      </c>
      <c r="F28" s="65">
        <f t="shared" si="1"/>
        <v>409.98875816993461</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v>153000</v>
      </c>
      <c r="E30" s="251">
        <v>627282.80000000005</v>
      </c>
      <c r="F30" s="65">
        <f t="shared" si="1"/>
        <v>409.98875816993461</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v>0</v>
      </c>
      <c r="E33" s="251">
        <v>0</v>
      </c>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v>0</v>
      </c>
      <c r="E34" s="251">
        <v>0</v>
      </c>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2589</v>
      </c>
      <c r="C35" s="185" t="s">
        <v>2036</v>
      </c>
      <c r="D35" s="83">
        <f t="shared" ref="D35:E35" si="7">D36+D39+D43+D50+D54+D60+D61+D66+D74</f>
        <v>1330472</v>
      </c>
      <c r="E35" s="83">
        <f t="shared" si="7"/>
        <v>437431.22</v>
      </c>
      <c r="F35" s="65">
        <f t="shared" si="1"/>
        <v>32.877897467966257</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2590</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v>0</v>
      </c>
      <c r="E37" s="251">
        <v>0</v>
      </c>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v>0</v>
      </c>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2595</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v>0</v>
      </c>
      <c r="E40" s="251">
        <v>0</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v>0</v>
      </c>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v>0</v>
      </c>
      <c r="E48" s="251">
        <v>0</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v>0</v>
      </c>
      <c r="E53" s="251">
        <v>0</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1330472</v>
      </c>
      <c r="E54" s="83">
        <f t="shared" si="12"/>
        <v>437431.22</v>
      </c>
      <c r="F54" s="65">
        <f t="shared" si="1"/>
        <v>32.877897467966257</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v>1330472</v>
      </c>
      <c r="E55" s="251">
        <v>437431.22</v>
      </c>
      <c r="F55" s="65">
        <f t="shared" si="1"/>
        <v>32.877897467966257</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v>0</v>
      </c>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v>0</v>
      </c>
      <c r="E60" s="251">
        <v>0</v>
      </c>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v>0</v>
      </c>
      <c r="E64" s="251">
        <v>0</v>
      </c>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v>0</v>
      </c>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v>0</v>
      </c>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v>0</v>
      </c>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2664</v>
      </c>
      <c r="C74" s="185" t="s">
        <v>2042</v>
      </c>
      <c r="D74" s="251">
        <v>0</v>
      </c>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2665</v>
      </c>
      <c r="C75" s="185" t="s">
        <v>2044</v>
      </c>
      <c r="D75" s="83">
        <f t="shared" ref="D75:E75" si="15">SUM(D76:D81)</f>
        <v>245571</v>
      </c>
      <c r="E75" s="83">
        <f t="shared" si="15"/>
        <v>254129.54</v>
      </c>
      <c r="F75" s="65">
        <f t="shared" si="1"/>
        <v>103.48515907822993</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2666</v>
      </c>
      <c r="C76" s="185" t="s">
        <v>2046</v>
      </c>
      <c r="D76" s="251">
        <v>0</v>
      </c>
      <c r="E76" s="251">
        <v>0</v>
      </c>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2667</v>
      </c>
      <c r="C77" s="185" t="s">
        <v>2048</v>
      </c>
      <c r="D77" s="251">
        <v>0</v>
      </c>
      <c r="E77" s="251">
        <v>0</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2668</v>
      </c>
      <c r="C78" s="185" t="s">
        <v>2050</v>
      </c>
      <c r="D78" s="251">
        <v>0</v>
      </c>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2669</v>
      </c>
      <c r="C79" s="185" t="s">
        <v>2052</v>
      </c>
      <c r="D79" s="251">
        <v>0</v>
      </c>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2670</v>
      </c>
      <c r="C80" s="185" t="s">
        <v>2054</v>
      </c>
      <c r="D80" s="251">
        <v>0</v>
      </c>
      <c r="E80" s="251">
        <v>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2671</v>
      </c>
      <c r="C81" s="185" t="s">
        <v>2056</v>
      </c>
      <c r="D81" s="251">
        <v>245571</v>
      </c>
      <c r="E81" s="251">
        <v>254129.54</v>
      </c>
      <c r="F81" s="65">
        <f t="shared" si="1"/>
        <v>103.48515907822993</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2672</v>
      </c>
      <c r="C82" s="185" t="s">
        <v>2058</v>
      </c>
      <c r="D82" s="83">
        <f t="shared" ref="D82:E82" si="16">SUM(D83:D88)</f>
        <v>1117854</v>
      </c>
      <c r="E82" s="83">
        <f t="shared" si="16"/>
        <v>343569.23</v>
      </c>
      <c r="F82" s="65">
        <f t="shared" si="1"/>
        <v>30.734714014531413</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2673</v>
      </c>
      <c r="C83" s="185" t="s">
        <v>2060</v>
      </c>
      <c r="D83" s="251">
        <v>0</v>
      </c>
      <c r="E83" s="251">
        <v>0</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2674</v>
      </c>
      <c r="C84" s="185" t="s">
        <v>2062</v>
      </c>
      <c r="D84" s="251">
        <v>859476</v>
      </c>
      <c r="E84" s="251">
        <v>125289.84</v>
      </c>
      <c r="F84" s="65">
        <f t="shared" si="1"/>
        <v>14.577468131745389</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2675</v>
      </c>
      <c r="C85" s="185" t="s">
        <v>2064</v>
      </c>
      <c r="D85" s="251">
        <v>0</v>
      </c>
      <c r="E85" s="251">
        <v>0</v>
      </c>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2676</v>
      </c>
      <c r="C86" s="185" t="s">
        <v>2066</v>
      </c>
      <c r="D86" s="251">
        <v>163253</v>
      </c>
      <c r="E86" s="251">
        <v>218279.39</v>
      </c>
      <c r="F86" s="65">
        <f t="shared" si="1"/>
        <v>133.70620448016271</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v>95125</v>
      </c>
      <c r="E88" s="251">
        <v>0</v>
      </c>
      <c r="F88" s="65">
        <f t="shared" si="1"/>
        <v>0</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1602</v>
      </c>
      <c r="C91" s="185" t="s">
        <v>2685</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v>0</v>
      </c>
      <c r="E104" s="251">
        <v>0</v>
      </c>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219041</v>
      </c>
      <c r="E107" s="83">
        <f t="shared" si="21"/>
        <v>206348.86</v>
      </c>
      <c r="F107" s="65">
        <f t="shared" si="1"/>
        <v>94.205587081870519</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v>0</v>
      </c>
      <c r="E108" s="251">
        <v>0</v>
      </c>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v>0</v>
      </c>
      <c r="E109" s="251">
        <v>0</v>
      </c>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v>0</v>
      </c>
      <c r="E110" s="251">
        <v>0</v>
      </c>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v>0</v>
      </c>
      <c r="E111" s="251">
        <v>0</v>
      </c>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v>219041</v>
      </c>
      <c r="E113" s="251">
        <v>206348.86</v>
      </c>
      <c r="F113" s="65">
        <f t="shared" si="1"/>
        <v>94.205587081870519</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5142843</v>
      </c>
      <c r="E114" s="83">
        <f t="shared" si="22"/>
        <v>1105109.3</v>
      </c>
      <c r="F114" s="65">
        <f t="shared" si="1"/>
        <v>21.488295481701464</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5142843</v>
      </c>
      <c r="E115" s="83">
        <f t="shared" si="23"/>
        <v>1105109.3</v>
      </c>
      <c r="F115" s="65">
        <f t="shared" si="1"/>
        <v>21.488295481701464</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v>5142843</v>
      </c>
      <c r="E116" s="251">
        <v>1105109.3</v>
      </c>
      <c r="F116" s="65">
        <f t="shared" si="1"/>
        <v>21.488295481701464</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0</v>
      </c>
      <c r="E117" s="251">
        <v>0</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v>0</v>
      </c>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v>0</v>
      </c>
      <c r="E123" s="251">
        <v>0</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v>0</v>
      </c>
      <c r="E125" s="251">
        <v>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0</v>
      </c>
      <c r="E126" s="251">
        <v>0</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3213538</v>
      </c>
      <c r="E129" s="83">
        <f t="shared" si="26"/>
        <v>991905.72</v>
      </c>
      <c r="F129" s="65">
        <f t="shared" si="1"/>
        <v>30.866469293345837</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v>0</v>
      </c>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v>2780457</v>
      </c>
      <c r="E133" s="251">
        <v>642159.52</v>
      </c>
      <c r="F133" s="65">
        <f t="shared" si="1"/>
        <v>23.095466680477347</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v>331341</v>
      </c>
      <c r="E135" s="251">
        <v>277896.2</v>
      </c>
      <c r="F135" s="65">
        <f t="shared" si="1"/>
        <v>83.87015189789372</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v>0</v>
      </c>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1629</v>
      </c>
      <c r="C137" s="185" t="s">
        <v>2776</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v>96740</v>
      </c>
      <c r="E138" s="251">
        <v>66850</v>
      </c>
      <c r="F138" s="65">
        <f t="shared" si="1"/>
        <v>69.102749638205495</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v>0</v>
      </c>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v>5000</v>
      </c>
      <c r="E140" s="251">
        <v>5000</v>
      </c>
      <c r="F140" s="65">
        <f t="shared" si="1"/>
        <v>100</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12874021</v>
      </c>
      <c r="E141" s="108">
        <f t="shared" si="28"/>
        <v>5453407.6999999993</v>
      </c>
      <c r="F141" s="84">
        <f t="shared" si="1"/>
        <v>42.359785648943706</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2794</v>
      </c>
      <c r="C8" s="94" t="s">
        <v>2795</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2796</v>
      </c>
      <c r="C9" s="94" t="s">
        <v>2797</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2798</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2799</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2800</v>
      </c>
      <c r="C12" s="94" t="s">
        <v>2801</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2802</v>
      </c>
      <c r="C13" s="94" t="s">
        <v>2803</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2806</v>
      </c>
      <c r="C15" s="94" t="s">
        <v>2807</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2808</v>
      </c>
      <c r="C16" s="94" t="s">
        <v>2809</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2810</v>
      </c>
      <c r="C17" s="94" t="s">
        <v>2811</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2812</v>
      </c>
      <c r="C18" s="94" t="s">
        <v>2813</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2814</v>
      </c>
      <c r="C19" s="94" t="s">
        <v>2815</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2816</v>
      </c>
      <c r="C20" s="94" t="s">
        <v>2817</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2818</v>
      </c>
      <c r="C21" s="94" t="s">
        <v>2819</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2794</v>
      </c>
      <c r="C24" s="94" t="s">
        <v>2824</v>
      </c>
      <c r="D24" s="251">
        <v>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2796</v>
      </c>
      <c r="C25" s="94" t="s">
        <v>2825</v>
      </c>
      <c r="D25" s="251">
        <v>0</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2826</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2827</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2800</v>
      </c>
      <c r="C28" s="94" t="s">
        <v>2828</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2802</v>
      </c>
      <c r="C29" s="94" t="s">
        <v>2829</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2806</v>
      </c>
      <c r="C31" s="94" t="s">
        <v>2832</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2808</v>
      </c>
      <c r="C32" s="94" t="s">
        <v>2833</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2810</v>
      </c>
      <c r="C33" s="94" t="s">
        <v>2834</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2812</v>
      </c>
      <c r="C34" s="94" t="s">
        <v>2835</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2814</v>
      </c>
      <c r="C35" s="94" t="s">
        <v>2836</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2816</v>
      </c>
      <c r="C36" s="94" t="s">
        <v>2837</v>
      </c>
      <c r="D36" s="251">
        <v>0</v>
      </c>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2818</v>
      </c>
      <c r="C37" s="94" t="s">
        <v>2838</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2843</v>
      </c>
      <c r="C40" s="94" t="s">
        <v>2844</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2294</v>
      </c>
      <c r="C41" s="94" t="s">
        <v>2845</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2846</v>
      </c>
      <c r="C42" s="94" t="s">
        <v>2847</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2848</v>
      </c>
      <c r="C43" s="94" t="s">
        <v>2849</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2843</v>
      </c>
      <c r="C45" s="94" t="s">
        <v>2852</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2294</v>
      </c>
      <c r="C46" s="94" t="s">
        <v>2853</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2846</v>
      </c>
      <c r="C47" s="94" t="s">
        <v>2854</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v>0</v>
      </c>
      <c r="E48" s="254">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9" workbookViewId="0"/>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3458203.8</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5513342.3099999996</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v>0</v>
      </c>
      <c r="E7" s="37"/>
      <c r="F7" s="37"/>
      <c r="G7" s="37"/>
      <c r="H7" s="37"/>
      <c r="I7" s="37"/>
      <c r="J7" s="37"/>
      <c r="K7" s="37"/>
      <c r="L7" s="37"/>
      <c r="M7" s="37"/>
      <c r="N7" s="37"/>
      <c r="O7" s="37"/>
      <c r="P7" s="37"/>
      <c r="Q7" s="37"/>
      <c r="R7" s="37"/>
      <c r="S7" s="37"/>
      <c r="T7" s="37"/>
      <c r="U7" s="37"/>
    </row>
    <row r="8" spans="1:24" ht="12.75" customHeight="1" x14ac:dyDescent="0.2">
      <c r="A8" s="116" t="s">
        <v>35</v>
      </c>
      <c r="B8" s="117" t="s">
        <v>2864</v>
      </c>
      <c r="C8" s="188" t="s">
        <v>2865</v>
      </c>
      <c r="D8" s="40">
        <f>SUM(D9:D16)</f>
        <v>4954472.42</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1621693.93</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2029928.54</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74459.88</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v>0</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v>4864.16</v>
      </c>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344746.2</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v>0</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878779.71</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543253.43000000005</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15616.46</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v>0</v>
      </c>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v>0</v>
      </c>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v>0</v>
      </c>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v>15616.46</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v>0</v>
      </c>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8463948.3900000006</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v>0</v>
      </c>
      <c r="E25" s="37"/>
      <c r="F25" s="37"/>
      <c r="G25" s="37"/>
      <c r="H25" s="37"/>
      <c r="I25" s="37"/>
      <c r="J25" s="37"/>
      <c r="K25" s="37"/>
      <c r="L25" s="37"/>
      <c r="M25" s="37"/>
      <c r="N25" s="37"/>
      <c r="O25" s="37"/>
      <c r="P25" s="37"/>
      <c r="Q25" s="37"/>
      <c r="R25" s="37"/>
      <c r="S25" s="37"/>
      <c r="T25" s="37"/>
      <c r="U25" s="37"/>
    </row>
    <row r="26" spans="1:21" ht="12.75" customHeight="1" x14ac:dyDescent="0.2">
      <c r="A26" s="116" t="s">
        <v>35</v>
      </c>
      <c r="B26" s="117" t="s">
        <v>2895</v>
      </c>
      <c r="C26" s="188" t="s">
        <v>2896</v>
      </c>
      <c r="D26" s="40">
        <f>SUM(D27:D34)</f>
        <v>4905371.2699999996</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1573976.73</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2032044.57</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74359.55</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v>0</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v>13722.8</v>
      </c>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350371.93</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v>0</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860895.69</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521099.46</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3037477.66</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v>0</v>
      </c>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v>0</v>
      </c>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v>0</v>
      </c>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v>3037477.66</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v>0</v>
      </c>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507597.71999999881</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223025.62</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v>0</v>
      </c>
      <c r="E48" s="37"/>
      <c r="F48" s="37"/>
      <c r="G48" s="37"/>
      <c r="H48" s="37"/>
      <c r="I48" s="37"/>
      <c r="J48" s="37"/>
      <c r="K48" s="37"/>
      <c r="L48" s="37"/>
      <c r="M48" s="37"/>
      <c r="N48" s="37"/>
      <c r="O48" s="37"/>
      <c r="P48" s="37"/>
      <c r="Q48" s="37"/>
      <c r="R48" s="37"/>
      <c r="S48" s="37"/>
      <c r="T48" s="37"/>
      <c r="U48" s="37"/>
    </row>
    <row r="49" spans="1:21" ht="24" x14ac:dyDescent="0.2">
      <c r="A49" s="116" t="s">
        <v>35</v>
      </c>
      <c r="B49" s="168" t="s">
        <v>2928</v>
      </c>
      <c r="C49" s="188" t="s">
        <v>2929</v>
      </c>
      <c r="D49" s="40">
        <f>D50+D55+D60+D65+D70+D75+D80+D85</f>
        <v>93502.53</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72872.17</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13969.11</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v>0</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v>58903.06</v>
      </c>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746.34</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v>746.34</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v>0</v>
      </c>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v>0</v>
      </c>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v>0</v>
      </c>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v>0</v>
      </c>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v>0</v>
      </c>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19884.02</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18344.02</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v>1540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v>0</v>
      </c>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61900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v>61900</v>
      </c>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67623.09</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v>0</v>
      </c>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v>0</v>
      </c>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v>0</v>
      </c>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v>67623.09</v>
      </c>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284572.09999999998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35</v>
      </c>
      <c r="B103" s="87" t="s">
        <v>2843</v>
      </c>
      <c r="C103" s="188" t="s">
        <v>2994</v>
      </c>
      <c r="D103" s="256">
        <v>243072.13</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41499.97</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6</v>
      </c>
      <c r="G3" s="126">
        <f>IF(RefStr!C12&lt;&gt;"",INT(VALUE(MID(RefStr!C12,1,4))),0)</f>
        <v>2022</v>
      </c>
      <c r="H3" s="130">
        <f>IF(RefStr!C12&lt;&gt;"",INT(VALUE(MID(RefStr!C12,6,2))),0)</f>
        <v>12</v>
      </c>
      <c r="I3" s="131">
        <f>RefStr!C10*1</f>
        <v>23</v>
      </c>
      <c r="J3" s="132" t="str">
        <f>RefStr!H7</f>
        <v>DA</v>
      </c>
      <c r="K3" s="130" t="str">
        <f>RefStr!H9</f>
        <v>DA</v>
      </c>
      <c r="L3" s="130" t="str">
        <f>RefStr!H10</f>
        <v>DA</v>
      </c>
      <c r="M3" s="130" t="str">
        <f>RefStr!H8</f>
        <v>DA</v>
      </c>
      <c r="N3" s="130" t="str">
        <f>RefStr!H11</f>
        <v>DA</v>
      </c>
      <c r="O3" s="133">
        <f>RefStr!C6</f>
        <v>35907</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6</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3218</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Provjera</v>
      </c>
      <c r="C217" s="120" t="s">
        <v>3219</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3220</v>
      </c>
      <c r="D218" s="125"/>
      <c r="E218" s="73">
        <f t="shared" si="20"/>
        <v>0</v>
      </c>
      <c r="F218" s="73">
        <f t="shared" si="21"/>
        <v>1</v>
      </c>
      <c r="G218" s="73"/>
      <c r="H218" s="73"/>
      <c r="I218" s="73"/>
      <c r="J218" s="73"/>
      <c r="K218" s="73"/>
      <c r="L218" s="73">
        <f>IF(AND('PR-RAS'!D183&gt;0,'PR-RAS'!D720=0),1,0)</f>
        <v>1</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2023-02-21T11:34:53Z</dcterms:modified>
</cp:coreProperties>
</file>